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155" yWindow="-75" windowWidth="13695" windowHeight="12270" tabRatio="691"/>
  </bookViews>
  <sheets>
    <sheet name="Итого по видам (распредел.) " sheetId="1" r:id="rId1"/>
    <sheet name="Всего (с учетом нераспред)" sheetId="2" r:id="rId2"/>
    <sheet name="Дотации" sheetId="3" r:id="rId3"/>
    <sheet name="Субсидии" sheetId="4" r:id="rId4"/>
    <sheet name="Субвенции " sheetId="5" r:id="rId5"/>
    <sheet name="Иные" sheetId="6" r:id="rId6"/>
  </sheets>
  <definedNames>
    <definedName name="_xlnm.Print_Titles" localSheetId="1">'Всего (с учетом нераспред)'!$A:$P,'Всего (с учетом нераспред)'!$3:$6</definedName>
    <definedName name="_xlnm.Print_Titles" localSheetId="5">Иные!$A:$A,Иные!$5:$7</definedName>
    <definedName name="_xlnm.Print_Titles" localSheetId="0">'Итого по видам (распредел.) '!$4:$5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учетом нераспред)'!$A$1:$P$384</definedName>
    <definedName name="_xlnm.Print_Area" localSheetId="2">Дотации!$A$1:$S$55</definedName>
    <definedName name="_xlnm.Print_Area" localSheetId="5">Иные!$A$1:$Y$116</definedName>
    <definedName name="_xlnm.Print_Area" localSheetId="0">'Итого по видам (распредел.) '!$A$1:$F$88</definedName>
    <definedName name="_xlnm.Print_Area" localSheetId="4">'Субвенции '!$A$1:$BL$366</definedName>
    <definedName name="_xlnm.Print_Area" localSheetId="3">Субсидии!$A$1:$DH$280</definedName>
  </definedNames>
  <calcPr calcId="145621"/>
</workbook>
</file>

<file path=xl/calcChain.xml><?xml version="1.0" encoding="utf-8"?>
<calcChain xmlns="http://schemas.openxmlformats.org/spreadsheetml/2006/main">
  <c r="I78" i="2" l="1"/>
  <c r="B70" i="4"/>
  <c r="H78" i="2" s="1"/>
  <c r="C239" i="4"/>
  <c r="I322" i="2" s="1"/>
  <c r="B238" i="4"/>
  <c r="B239" i="4"/>
  <c r="H322" i="2" s="1"/>
  <c r="V73" i="4"/>
  <c r="V14" i="4"/>
  <c r="C270" i="4" l="1"/>
  <c r="BU10" i="4"/>
  <c r="BU11" i="4"/>
  <c r="BU12" i="4"/>
  <c r="BU13" i="4"/>
  <c r="BU14" i="4"/>
  <c r="BU15" i="4"/>
  <c r="BU16" i="4"/>
  <c r="BU17" i="4"/>
  <c r="BU18" i="4"/>
  <c r="BU19" i="4"/>
  <c r="BU20" i="4"/>
  <c r="BU21" i="4"/>
  <c r="BU22" i="4"/>
  <c r="BU23" i="4"/>
  <c r="BU24" i="4"/>
  <c r="BU25" i="4"/>
  <c r="BU26" i="4"/>
  <c r="BU27" i="4"/>
  <c r="BU28" i="4"/>
  <c r="BU29" i="4"/>
  <c r="BU30" i="4"/>
  <c r="BU31" i="4"/>
  <c r="BU32" i="4"/>
  <c r="BU33" i="4"/>
  <c r="BU34" i="4"/>
  <c r="BU35" i="4"/>
  <c r="BU36" i="4"/>
  <c r="BU37" i="4"/>
  <c r="BU38" i="4"/>
  <c r="BU39" i="4"/>
  <c r="BU40" i="4"/>
  <c r="BU41" i="4"/>
  <c r="BU42" i="4"/>
  <c r="BU43" i="4"/>
  <c r="BU44" i="4"/>
  <c r="BU45" i="4"/>
  <c r="BU46" i="4"/>
  <c r="BU9" i="4"/>
  <c r="BI184" i="4"/>
  <c r="BI185" i="4"/>
  <c r="BI187" i="4"/>
  <c r="BI188" i="4"/>
  <c r="BI189" i="4"/>
  <c r="BI190" i="4"/>
  <c r="BI191" i="4"/>
  <c r="BI192" i="4"/>
  <c r="BI193" i="4"/>
  <c r="BI194" i="4"/>
  <c r="BI195" i="4"/>
  <c r="BI197" i="4"/>
  <c r="BI198" i="4"/>
  <c r="BI199" i="4"/>
  <c r="BI200" i="4"/>
  <c r="BI201" i="4"/>
  <c r="BI203" i="4"/>
  <c r="BI205" i="4"/>
  <c r="BI206" i="4"/>
  <c r="BI207" i="4"/>
  <c r="BI208" i="4"/>
  <c r="BI209" i="4"/>
  <c r="BI211" i="4"/>
  <c r="BI212" i="4"/>
  <c r="BI213" i="4"/>
  <c r="BI214" i="4"/>
  <c r="BI215" i="4"/>
  <c r="BI216" i="4"/>
  <c r="BI218" i="4"/>
  <c r="BI230" i="4"/>
  <c r="BI241" i="4"/>
  <c r="BI242" i="4"/>
  <c r="BI243" i="4"/>
  <c r="BI248" i="4"/>
  <c r="BI252" i="4"/>
  <c r="BI253" i="4"/>
  <c r="BI255" i="4"/>
  <c r="BI256" i="4"/>
  <c r="BI257" i="4"/>
  <c r="BI262" i="4"/>
  <c r="BI265" i="4"/>
  <c r="BI266" i="4"/>
  <c r="BI267" i="4"/>
  <c r="BI268" i="4"/>
  <c r="BI269" i="4"/>
  <c r="BI161" i="4"/>
  <c r="BI162" i="4"/>
  <c r="BI163" i="4"/>
  <c r="BI164" i="4"/>
  <c r="BI165" i="4"/>
  <c r="BI166" i="4"/>
  <c r="BI167" i="4"/>
  <c r="BI168" i="4"/>
  <c r="BI57" i="4"/>
  <c r="BI58" i="4"/>
  <c r="BI60" i="4"/>
  <c r="BI61" i="4"/>
  <c r="BI62" i="4"/>
  <c r="BI63" i="4"/>
  <c r="BI64" i="4"/>
  <c r="BI69" i="4"/>
  <c r="BI73" i="4"/>
  <c r="BI85" i="4"/>
  <c r="BI86" i="4"/>
  <c r="BI87" i="4"/>
  <c r="BI88" i="4"/>
  <c r="BI89" i="4"/>
  <c r="BI90" i="4"/>
  <c r="BI91" i="4"/>
  <c r="BI92" i="4"/>
  <c r="BI93" i="4"/>
  <c r="BI94" i="4"/>
  <c r="BI95" i="4"/>
  <c r="BI96" i="4"/>
  <c r="BI97" i="4"/>
  <c r="BI98" i="4"/>
  <c r="BI101" i="4"/>
  <c r="BI102" i="4"/>
  <c r="BI103" i="4"/>
  <c r="BI105" i="4"/>
  <c r="BI106" i="4"/>
  <c r="BI107" i="4"/>
  <c r="BI108" i="4"/>
  <c r="BI109" i="4"/>
  <c r="BI110" i="4"/>
  <c r="BI111" i="4"/>
  <c r="BI112" i="4"/>
  <c r="BI113" i="4"/>
  <c r="BI114" i="4"/>
  <c r="BI116" i="4"/>
  <c r="BI117" i="4"/>
  <c r="BI123" i="4"/>
  <c r="BI127" i="4"/>
  <c r="BI129" i="4"/>
  <c r="BI130" i="4"/>
  <c r="BI131" i="4"/>
  <c r="BI132" i="4"/>
  <c r="BI133" i="4"/>
  <c r="BI134" i="4"/>
  <c r="BI136" i="4"/>
  <c r="BI137" i="4"/>
  <c r="BI138" i="4"/>
  <c r="BI139" i="4"/>
  <c r="BI140" i="4"/>
  <c r="BI141" i="4"/>
  <c r="BI142" i="4"/>
  <c r="BI143" i="4"/>
  <c r="BI144" i="4"/>
  <c r="BI145" i="4"/>
  <c r="BI146" i="4"/>
  <c r="BI147" i="4"/>
  <c r="BI148" i="4"/>
  <c r="BI149" i="4"/>
  <c r="BI150" i="4"/>
  <c r="BI151" i="4"/>
  <c r="BI152" i="4"/>
  <c r="BI153" i="4"/>
  <c r="BI154" i="4"/>
  <c r="BR223" i="4" l="1"/>
  <c r="BR220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1" i="4"/>
  <c r="C72" i="4"/>
  <c r="C73" i="4"/>
  <c r="C74" i="4"/>
  <c r="I88" i="2" s="1"/>
  <c r="C75" i="4"/>
  <c r="I87" i="2" s="1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I124" i="2" s="1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I148" i="2" s="1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I264" i="2" s="1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I304" i="2" s="1"/>
  <c r="C230" i="4"/>
  <c r="C231" i="4"/>
  <c r="C232" i="4"/>
  <c r="C233" i="4"/>
  <c r="C234" i="4"/>
  <c r="C235" i="4"/>
  <c r="I318" i="2" s="1"/>
  <c r="C236" i="4"/>
  <c r="C237" i="4"/>
  <c r="C238" i="4"/>
  <c r="C240" i="4"/>
  <c r="I325" i="2" s="1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I360" i="2" s="1"/>
  <c r="C262" i="4"/>
  <c r="C263" i="4"/>
  <c r="C264" i="4"/>
  <c r="C265" i="4"/>
  <c r="C266" i="4"/>
  <c r="C267" i="4"/>
  <c r="C268" i="4"/>
  <c r="C269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1" i="4"/>
  <c r="B72" i="4"/>
  <c r="B73" i="4"/>
  <c r="B74" i="4"/>
  <c r="H88" i="2" s="1"/>
  <c r="B75" i="4"/>
  <c r="H87" i="2" s="1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H124" i="2" s="1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H264" i="2" s="1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H284" i="2" s="1"/>
  <c r="B221" i="4"/>
  <c r="B222" i="4"/>
  <c r="B223" i="4"/>
  <c r="B224" i="4"/>
  <c r="B225" i="4"/>
  <c r="B226" i="4"/>
  <c r="B227" i="4"/>
  <c r="B228" i="4"/>
  <c r="B229" i="4"/>
  <c r="H304" i="2" s="1"/>
  <c r="B230" i="4"/>
  <c r="B231" i="4"/>
  <c r="B232" i="4"/>
  <c r="B233" i="4"/>
  <c r="B234" i="4"/>
  <c r="B235" i="4"/>
  <c r="H318" i="2" s="1"/>
  <c r="B236" i="4"/>
  <c r="B237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H347" i="2" s="1"/>
  <c r="B252" i="4"/>
  <c r="B253" i="4"/>
  <c r="B254" i="4"/>
  <c r="B255" i="4"/>
  <c r="B256" i="4"/>
  <c r="B257" i="4"/>
  <c r="B258" i="4"/>
  <c r="B259" i="4"/>
  <c r="B260" i="4"/>
  <c r="B261" i="4"/>
  <c r="H360" i="2" s="1"/>
  <c r="B262" i="4"/>
  <c r="B263" i="4"/>
  <c r="B264" i="4"/>
  <c r="B265" i="4"/>
  <c r="B266" i="4"/>
  <c r="B267" i="4"/>
  <c r="B268" i="4"/>
  <c r="B269" i="4"/>
  <c r="B270" i="4"/>
  <c r="C49" i="4"/>
  <c r="C50" i="4"/>
  <c r="C51" i="4"/>
  <c r="C48" i="4"/>
  <c r="B48" i="4"/>
  <c r="B49" i="4"/>
  <c r="B50" i="4"/>
  <c r="B51" i="4"/>
  <c r="B10" i="4"/>
  <c r="C10" i="4"/>
  <c r="B11" i="4"/>
  <c r="C11" i="4"/>
  <c r="B12" i="4"/>
  <c r="C12" i="4"/>
  <c r="B13" i="4"/>
  <c r="C13" i="4"/>
  <c r="B14" i="4"/>
  <c r="C14" i="4"/>
  <c r="B15" i="4"/>
  <c r="C15" i="4"/>
  <c r="B16" i="4"/>
  <c r="C16" i="4"/>
  <c r="B17" i="4"/>
  <c r="C17" i="4"/>
  <c r="B18" i="4"/>
  <c r="C18" i="4"/>
  <c r="B19" i="4"/>
  <c r="C19" i="4"/>
  <c r="B20" i="4"/>
  <c r="C20" i="4"/>
  <c r="B21" i="4"/>
  <c r="C21" i="4"/>
  <c r="B22" i="4"/>
  <c r="C22" i="4"/>
  <c r="B23" i="4"/>
  <c r="C23" i="4"/>
  <c r="B24" i="4"/>
  <c r="C24" i="4"/>
  <c r="B25" i="4"/>
  <c r="C25" i="4"/>
  <c r="B26" i="4"/>
  <c r="C26" i="4"/>
  <c r="B27" i="4"/>
  <c r="C27" i="4"/>
  <c r="B28" i="4"/>
  <c r="C28" i="4"/>
  <c r="B29" i="4"/>
  <c r="C29" i="4"/>
  <c r="B30" i="4"/>
  <c r="C30" i="4"/>
  <c r="B31" i="4"/>
  <c r="C31" i="4"/>
  <c r="B32" i="4"/>
  <c r="C32" i="4"/>
  <c r="B33" i="4"/>
  <c r="C33" i="4"/>
  <c r="B34" i="4"/>
  <c r="C34" i="4"/>
  <c r="B35" i="4"/>
  <c r="C35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C9" i="4"/>
  <c r="B9" i="4"/>
  <c r="I284" i="2"/>
  <c r="I354" i="2"/>
  <c r="H354" i="2"/>
  <c r="I347" i="2"/>
  <c r="I341" i="2"/>
  <c r="H341" i="2"/>
  <c r="H325" i="2"/>
  <c r="H148" i="2"/>
  <c r="B47" i="4" l="1"/>
  <c r="B52" i="4"/>
  <c r="J354" i="2"/>
  <c r="J347" i="2"/>
  <c r="X10" i="5"/>
  <c r="B11" i="5"/>
  <c r="C11" i="5"/>
  <c r="B10" i="5"/>
  <c r="C50" i="5"/>
  <c r="Q10" i="5"/>
  <c r="N110" i="6"/>
  <c r="F379" i="2" l="1"/>
  <c r="E379" i="2"/>
  <c r="L379" i="2"/>
  <c r="K379" i="2"/>
  <c r="B49" i="5"/>
  <c r="B54" i="5"/>
  <c r="B12" i="5"/>
  <c r="C12" i="5"/>
  <c r="B13" i="5"/>
  <c r="C13" i="5"/>
  <c r="B14" i="5"/>
  <c r="C14" i="5"/>
  <c r="B15" i="5"/>
  <c r="C15" i="5"/>
  <c r="B16" i="5"/>
  <c r="C16" i="5"/>
  <c r="B17" i="5"/>
  <c r="C17" i="5"/>
  <c r="B18" i="5"/>
  <c r="C18" i="5"/>
  <c r="B19" i="5"/>
  <c r="C19" i="5"/>
  <c r="B20" i="5"/>
  <c r="C20" i="5"/>
  <c r="B21" i="5"/>
  <c r="C21" i="5"/>
  <c r="B22" i="5"/>
  <c r="C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50" i="5"/>
  <c r="B51" i="5"/>
  <c r="C51" i="5"/>
  <c r="B52" i="5"/>
  <c r="C52" i="5"/>
  <c r="B53" i="5"/>
  <c r="C53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B70" i="5"/>
  <c r="C70" i="5"/>
  <c r="B71" i="5"/>
  <c r="C71" i="5"/>
  <c r="B72" i="5"/>
  <c r="C72" i="5"/>
  <c r="B73" i="5"/>
  <c r="C73" i="5"/>
  <c r="B74" i="5"/>
  <c r="C74" i="5"/>
  <c r="B75" i="5"/>
  <c r="C75" i="5"/>
  <c r="B76" i="5"/>
  <c r="C76" i="5"/>
  <c r="B77" i="5"/>
  <c r="C77" i="5"/>
  <c r="B78" i="5"/>
  <c r="C78" i="5"/>
  <c r="B79" i="5"/>
  <c r="C79" i="5"/>
  <c r="B80" i="5"/>
  <c r="C80" i="5"/>
  <c r="B81" i="5"/>
  <c r="C81" i="5"/>
  <c r="B82" i="5"/>
  <c r="C82" i="5"/>
  <c r="B83" i="5"/>
  <c r="C83" i="5"/>
  <c r="B84" i="5"/>
  <c r="C84" i="5"/>
  <c r="B85" i="5"/>
  <c r="C85" i="5"/>
  <c r="B86" i="5"/>
  <c r="C86" i="5"/>
  <c r="B87" i="5"/>
  <c r="C87" i="5"/>
  <c r="B88" i="5"/>
  <c r="C88" i="5"/>
  <c r="B89" i="5"/>
  <c r="C89" i="5"/>
  <c r="B90" i="5"/>
  <c r="C90" i="5"/>
  <c r="B91" i="5"/>
  <c r="C91" i="5"/>
  <c r="B92" i="5"/>
  <c r="C92" i="5"/>
  <c r="B93" i="5"/>
  <c r="C93" i="5"/>
  <c r="B94" i="5"/>
  <c r="C94" i="5"/>
  <c r="B95" i="5"/>
  <c r="C95" i="5"/>
  <c r="B96" i="5"/>
  <c r="C96" i="5"/>
  <c r="B97" i="5"/>
  <c r="C97" i="5"/>
  <c r="B98" i="5"/>
  <c r="C98" i="5"/>
  <c r="B99" i="5"/>
  <c r="C99" i="5"/>
  <c r="B100" i="5"/>
  <c r="C100" i="5"/>
  <c r="B101" i="5"/>
  <c r="C101" i="5"/>
  <c r="B102" i="5"/>
  <c r="C102" i="5"/>
  <c r="B103" i="5"/>
  <c r="C103" i="5"/>
  <c r="B104" i="5"/>
  <c r="C104" i="5"/>
  <c r="B105" i="5"/>
  <c r="C105" i="5"/>
  <c r="B106" i="5"/>
  <c r="C106" i="5"/>
  <c r="B107" i="5"/>
  <c r="C107" i="5"/>
  <c r="B108" i="5"/>
  <c r="C108" i="5"/>
  <c r="B109" i="5"/>
  <c r="C109" i="5"/>
  <c r="B110" i="5"/>
  <c r="C110" i="5"/>
  <c r="B111" i="5"/>
  <c r="C111" i="5"/>
  <c r="B112" i="5"/>
  <c r="C112" i="5"/>
  <c r="B113" i="5"/>
  <c r="C113" i="5"/>
  <c r="B114" i="5"/>
  <c r="C114" i="5"/>
  <c r="B115" i="5"/>
  <c r="C115" i="5"/>
  <c r="B116" i="5"/>
  <c r="C116" i="5"/>
  <c r="B117" i="5"/>
  <c r="C117" i="5"/>
  <c r="B118" i="5"/>
  <c r="C118" i="5"/>
  <c r="B119" i="5"/>
  <c r="C119" i="5"/>
  <c r="B120" i="5"/>
  <c r="C120" i="5"/>
  <c r="B121" i="5"/>
  <c r="C121" i="5"/>
  <c r="B122" i="5"/>
  <c r="C122" i="5"/>
  <c r="B123" i="5"/>
  <c r="C123" i="5"/>
  <c r="B124" i="5"/>
  <c r="C124" i="5"/>
  <c r="B125" i="5"/>
  <c r="C125" i="5"/>
  <c r="B126" i="5"/>
  <c r="C126" i="5"/>
  <c r="B127" i="5"/>
  <c r="C127" i="5"/>
  <c r="B128" i="5"/>
  <c r="C128" i="5"/>
  <c r="B129" i="5"/>
  <c r="C129" i="5"/>
  <c r="B130" i="5"/>
  <c r="C130" i="5"/>
  <c r="B131" i="5"/>
  <c r="C131" i="5"/>
  <c r="B132" i="5"/>
  <c r="C132" i="5"/>
  <c r="B133" i="5"/>
  <c r="C133" i="5"/>
  <c r="B134" i="5"/>
  <c r="C134" i="5"/>
  <c r="B135" i="5"/>
  <c r="C135" i="5"/>
  <c r="B136" i="5"/>
  <c r="C136" i="5"/>
  <c r="B137" i="5"/>
  <c r="C137" i="5"/>
  <c r="B138" i="5"/>
  <c r="C138" i="5"/>
  <c r="B139" i="5"/>
  <c r="C139" i="5"/>
  <c r="B140" i="5"/>
  <c r="C140" i="5"/>
  <c r="B141" i="5"/>
  <c r="C141" i="5"/>
  <c r="B142" i="5"/>
  <c r="C142" i="5"/>
  <c r="B143" i="5"/>
  <c r="C143" i="5"/>
  <c r="B144" i="5"/>
  <c r="C144" i="5"/>
  <c r="B145" i="5"/>
  <c r="C145" i="5"/>
  <c r="B146" i="5"/>
  <c r="C146" i="5"/>
  <c r="B147" i="5"/>
  <c r="C147" i="5"/>
  <c r="B148" i="5"/>
  <c r="C148" i="5"/>
  <c r="B149" i="5"/>
  <c r="C149" i="5"/>
  <c r="B150" i="5"/>
  <c r="C150" i="5"/>
  <c r="B151" i="5"/>
  <c r="C151" i="5"/>
  <c r="B152" i="5"/>
  <c r="C152" i="5"/>
  <c r="B153" i="5"/>
  <c r="C153" i="5"/>
  <c r="B154" i="5"/>
  <c r="C154" i="5"/>
  <c r="B155" i="5"/>
  <c r="C155" i="5"/>
  <c r="B156" i="5"/>
  <c r="C156" i="5"/>
  <c r="B157" i="5"/>
  <c r="C157" i="5"/>
  <c r="B158" i="5"/>
  <c r="C158" i="5"/>
  <c r="B159" i="5"/>
  <c r="C159" i="5"/>
  <c r="B160" i="5"/>
  <c r="C160" i="5"/>
  <c r="B161" i="5"/>
  <c r="C161" i="5"/>
  <c r="B162" i="5"/>
  <c r="C162" i="5"/>
  <c r="B163" i="5"/>
  <c r="C163" i="5"/>
  <c r="B164" i="5"/>
  <c r="C164" i="5"/>
  <c r="B165" i="5"/>
  <c r="C165" i="5"/>
  <c r="B166" i="5"/>
  <c r="C166" i="5"/>
  <c r="B167" i="5"/>
  <c r="C167" i="5"/>
  <c r="B168" i="5"/>
  <c r="C168" i="5"/>
  <c r="B169" i="5"/>
  <c r="C169" i="5"/>
  <c r="B170" i="5"/>
  <c r="C170" i="5"/>
  <c r="B171" i="5"/>
  <c r="C171" i="5"/>
  <c r="B172" i="5"/>
  <c r="C172" i="5"/>
  <c r="B173" i="5"/>
  <c r="C173" i="5"/>
  <c r="B174" i="5"/>
  <c r="C174" i="5"/>
  <c r="B175" i="5"/>
  <c r="C175" i="5"/>
  <c r="B176" i="5"/>
  <c r="C176" i="5"/>
  <c r="B177" i="5"/>
  <c r="C177" i="5"/>
  <c r="B178" i="5"/>
  <c r="C178" i="5"/>
  <c r="B179" i="5"/>
  <c r="C179" i="5"/>
  <c r="B180" i="5"/>
  <c r="C180" i="5"/>
  <c r="B181" i="5"/>
  <c r="C181" i="5"/>
  <c r="B182" i="5"/>
  <c r="C182" i="5"/>
  <c r="B183" i="5"/>
  <c r="C183" i="5"/>
  <c r="B184" i="5"/>
  <c r="C184" i="5"/>
  <c r="B185" i="5"/>
  <c r="C185" i="5"/>
  <c r="B186" i="5"/>
  <c r="C186" i="5"/>
  <c r="B187" i="5"/>
  <c r="C187" i="5"/>
  <c r="B188" i="5"/>
  <c r="C188" i="5"/>
  <c r="B189" i="5"/>
  <c r="C189" i="5"/>
  <c r="B190" i="5"/>
  <c r="C190" i="5"/>
  <c r="B191" i="5"/>
  <c r="C191" i="5"/>
  <c r="B192" i="5"/>
  <c r="C192" i="5"/>
  <c r="B193" i="5"/>
  <c r="C193" i="5"/>
  <c r="B194" i="5"/>
  <c r="C194" i="5"/>
  <c r="B195" i="5"/>
  <c r="C195" i="5"/>
  <c r="B196" i="5"/>
  <c r="C196" i="5"/>
  <c r="B197" i="5"/>
  <c r="C197" i="5"/>
  <c r="B198" i="5"/>
  <c r="C198" i="5"/>
  <c r="B199" i="5"/>
  <c r="C199" i="5"/>
  <c r="B200" i="5"/>
  <c r="C200" i="5"/>
  <c r="B201" i="5"/>
  <c r="C201" i="5"/>
  <c r="B202" i="5"/>
  <c r="C202" i="5"/>
  <c r="B203" i="5"/>
  <c r="C203" i="5"/>
  <c r="B204" i="5"/>
  <c r="C204" i="5"/>
  <c r="B205" i="5"/>
  <c r="C205" i="5"/>
  <c r="B206" i="5"/>
  <c r="C206" i="5"/>
  <c r="B207" i="5"/>
  <c r="C207" i="5"/>
  <c r="B208" i="5"/>
  <c r="C208" i="5"/>
  <c r="B209" i="5"/>
  <c r="C209" i="5"/>
  <c r="B210" i="5"/>
  <c r="C210" i="5"/>
  <c r="B211" i="5"/>
  <c r="C211" i="5"/>
  <c r="B212" i="5"/>
  <c r="C212" i="5"/>
  <c r="B213" i="5"/>
  <c r="C213" i="5"/>
  <c r="B214" i="5"/>
  <c r="C214" i="5"/>
  <c r="B215" i="5"/>
  <c r="C215" i="5"/>
  <c r="B216" i="5"/>
  <c r="C216" i="5"/>
  <c r="B217" i="5"/>
  <c r="C217" i="5"/>
  <c r="B218" i="5"/>
  <c r="C218" i="5"/>
  <c r="B219" i="5"/>
  <c r="C219" i="5"/>
  <c r="B220" i="5"/>
  <c r="C220" i="5"/>
  <c r="B221" i="5"/>
  <c r="C221" i="5"/>
  <c r="B222" i="5"/>
  <c r="C222" i="5"/>
  <c r="B223" i="5"/>
  <c r="C223" i="5"/>
  <c r="B224" i="5"/>
  <c r="C224" i="5"/>
  <c r="B225" i="5"/>
  <c r="C225" i="5"/>
  <c r="B226" i="5"/>
  <c r="C226" i="5"/>
  <c r="B227" i="5"/>
  <c r="C227" i="5"/>
  <c r="B228" i="5"/>
  <c r="C228" i="5"/>
  <c r="B229" i="5"/>
  <c r="C229" i="5"/>
  <c r="B230" i="5"/>
  <c r="C230" i="5"/>
  <c r="B231" i="5"/>
  <c r="C231" i="5"/>
  <c r="B232" i="5"/>
  <c r="C232" i="5"/>
  <c r="B233" i="5"/>
  <c r="C233" i="5"/>
  <c r="B234" i="5"/>
  <c r="C234" i="5"/>
  <c r="B235" i="5"/>
  <c r="C235" i="5"/>
  <c r="B236" i="5"/>
  <c r="C236" i="5"/>
  <c r="B237" i="5"/>
  <c r="C237" i="5"/>
  <c r="B238" i="5"/>
  <c r="C238" i="5"/>
  <c r="B239" i="5"/>
  <c r="C239" i="5"/>
  <c r="B240" i="5"/>
  <c r="C240" i="5"/>
  <c r="B241" i="5"/>
  <c r="C241" i="5"/>
  <c r="B242" i="5"/>
  <c r="C242" i="5"/>
  <c r="B243" i="5"/>
  <c r="C243" i="5"/>
  <c r="B244" i="5"/>
  <c r="C244" i="5"/>
  <c r="B245" i="5"/>
  <c r="C245" i="5"/>
  <c r="B246" i="5"/>
  <c r="C246" i="5"/>
  <c r="B247" i="5"/>
  <c r="C247" i="5"/>
  <c r="B248" i="5"/>
  <c r="C248" i="5"/>
  <c r="B249" i="5"/>
  <c r="C249" i="5"/>
  <c r="B250" i="5"/>
  <c r="C250" i="5"/>
  <c r="B251" i="5"/>
  <c r="C251" i="5"/>
  <c r="B252" i="5"/>
  <c r="C252" i="5"/>
  <c r="B253" i="5"/>
  <c r="C253" i="5"/>
  <c r="B254" i="5"/>
  <c r="C254" i="5"/>
  <c r="B255" i="5"/>
  <c r="C255" i="5"/>
  <c r="B256" i="5"/>
  <c r="C256" i="5"/>
  <c r="B257" i="5"/>
  <c r="C257" i="5"/>
  <c r="B258" i="5"/>
  <c r="C258" i="5"/>
  <c r="B259" i="5"/>
  <c r="C259" i="5"/>
  <c r="B260" i="5"/>
  <c r="C260" i="5"/>
  <c r="B261" i="5"/>
  <c r="C261" i="5"/>
  <c r="B262" i="5"/>
  <c r="C262" i="5"/>
  <c r="B263" i="5"/>
  <c r="C263" i="5"/>
  <c r="B264" i="5"/>
  <c r="C264" i="5"/>
  <c r="B265" i="5"/>
  <c r="C265" i="5"/>
  <c r="B266" i="5"/>
  <c r="C266" i="5"/>
  <c r="B267" i="5"/>
  <c r="C267" i="5"/>
  <c r="B268" i="5"/>
  <c r="C268" i="5"/>
  <c r="B269" i="5"/>
  <c r="C269" i="5"/>
  <c r="B270" i="5"/>
  <c r="C270" i="5"/>
  <c r="B271" i="5"/>
  <c r="C271" i="5"/>
  <c r="B272" i="5"/>
  <c r="C272" i="5"/>
  <c r="B273" i="5"/>
  <c r="C273" i="5"/>
  <c r="B274" i="5"/>
  <c r="C274" i="5"/>
  <c r="B275" i="5"/>
  <c r="C275" i="5"/>
  <c r="B276" i="5"/>
  <c r="C276" i="5"/>
  <c r="B277" i="5"/>
  <c r="C277" i="5"/>
  <c r="B278" i="5"/>
  <c r="C278" i="5"/>
  <c r="B279" i="5"/>
  <c r="C279" i="5"/>
  <c r="B280" i="5"/>
  <c r="C280" i="5"/>
  <c r="B281" i="5"/>
  <c r="C281" i="5"/>
  <c r="B282" i="5"/>
  <c r="C282" i="5"/>
  <c r="B283" i="5"/>
  <c r="C283" i="5"/>
  <c r="B284" i="5"/>
  <c r="C284" i="5"/>
  <c r="B285" i="5"/>
  <c r="C285" i="5"/>
  <c r="B286" i="5"/>
  <c r="C286" i="5"/>
  <c r="B287" i="5"/>
  <c r="C287" i="5"/>
  <c r="B288" i="5"/>
  <c r="C288" i="5"/>
  <c r="B289" i="5"/>
  <c r="C289" i="5"/>
  <c r="B290" i="5"/>
  <c r="C290" i="5"/>
  <c r="B291" i="5"/>
  <c r="C291" i="5"/>
  <c r="B292" i="5"/>
  <c r="C292" i="5"/>
  <c r="B293" i="5"/>
  <c r="C293" i="5"/>
  <c r="B294" i="5"/>
  <c r="C294" i="5"/>
  <c r="B295" i="5"/>
  <c r="C295" i="5"/>
  <c r="B296" i="5"/>
  <c r="C296" i="5"/>
  <c r="B297" i="5"/>
  <c r="C297" i="5"/>
  <c r="B298" i="5"/>
  <c r="C298" i="5"/>
  <c r="B299" i="5"/>
  <c r="C299" i="5"/>
  <c r="B300" i="5"/>
  <c r="C300" i="5"/>
  <c r="B301" i="5"/>
  <c r="C301" i="5"/>
  <c r="B302" i="5"/>
  <c r="C302" i="5"/>
  <c r="B303" i="5"/>
  <c r="C303" i="5"/>
  <c r="B304" i="5"/>
  <c r="C304" i="5"/>
  <c r="B305" i="5"/>
  <c r="C305" i="5"/>
  <c r="B306" i="5"/>
  <c r="C306" i="5"/>
  <c r="B307" i="5"/>
  <c r="C307" i="5"/>
  <c r="B308" i="5"/>
  <c r="C308" i="5"/>
  <c r="B309" i="5"/>
  <c r="C309" i="5"/>
  <c r="B310" i="5"/>
  <c r="C310" i="5"/>
  <c r="B311" i="5"/>
  <c r="C311" i="5"/>
  <c r="B312" i="5"/>
  <c r="C312" i="5"/>
  <c r="B313" i="5"/>
  <c r="C313" i="5"/>
  <c r="B314" i="5"/>
  <c r="C314" i="5"/>
  <c r="B315" i="5"/>
  <c r="C315" i="5"/>
  <c r="B316" i="5"/>
  <c r="C316" i="5"/>
  <c r="B317" i="5"/>
  <c r="C317" i="5"/>
  <c r="B318" i="5"/>
  <c r="C318" i="5"/>
  <c r="B319" i="5"/>
  <c r="C319" i="5"/>
  <c r="B320" i="5"/>
  <c r="C320" i="5"/>
  <c r="B321" i="5"/>
  <c r="C321" i="5"/>
  <c r="B322" i="5"/>
  <c r="C322" i="5"/>
  <c r="B323" i="5"/>
  <c r="C323" i="5"/>
  <c r="B324" i="5"/>
  <c r="C324" i="5"/>
  <c r="B325" i="5"/>
  <c r="C325" i="5"/>
  <c r="B326" i="5"/>
  <c r="C326" i="5"/>
  <c r="B327" i="5"/>
  <c r="C327" i="5"/>
  <c r="B328" i="5"/>
  <c r="C328" i="5"/>
  <c r="B329" i="5"/>
  <c r="C329" i="5"/>
  <c r="B330" i="5"/>
  <c r="C330" i="5"/>
  <c r="B331" i="5"/>
  <c r="C331" i="5"/>
  <c r="B332" i="5"/>
  <c r="C332" i="5"/>
  <c r="B333" i="5"/>
  <c r="C333" i="5"/>
  <c r="B334" i="5"/>
  <c r="C334" i="5"/>
  <c r="B335" i="5"/>
  <c r="C335" i="5"/>
  <c r="B336" i="5"/>
  <c r="C336" i="5"/>
  <c r="B337" i="5"/>
  <c r="C337" i="5"/>
  <c r="B338" i="5"/>
  <c r="C338" i="5"/>
  <c r="B339" i="5"/>
  <c r="C339" i="5"/>
  <c r="B340" i="5"/>
  <c r="C340" i="5"/>
  <c r="B341" i="5"/>
  <c r="C341" i="5"/>
  <c r="B342" i="5"/>
  <c r="C342" i="5"/>
  <c r="B343" i="5"/>
  <c r="C343" i="5"/>
  <c r="B344" i="5"/>
  <c r="C344" i="5"/>
  <c r="B345" i="5"/>
  <c r="C345" i="5"/>
  <c r="B346" i="5"/>
  <c r="C346" i="5"/>
  <c r="B347" i="5"/>
  <c r="C347" i="5"/>
  <c r="B348" i="5"/>
  <c r="C348" i="5"/>
  <c r="B349" i="5"/>
  <c r="C349" i="5"/>
  <c r="B350" i="5"/>
  <c r="C350" i="5"/>
  <c r="B351" i="5"/>
  <c r="C351" i="5"/>
  <c r="B352" i="5"/>
  <c r="C352" i="5"/>
  <c r="B353" i="5"/>
  <c r="C353" i="5"/>
  <c r="B354" i="5"/>
  <c r="C354" i="5"/>
  <c r="B355" i="5"/>
  <c r="C355" i="5"/>
  <c r="B356" i="5"/>
  <c r="C356" i="5"/>
  <c r="B357" i="5"/>
  <c r="C357" i="5"/>
  <c r="B358" i="5"/>
  <c r="C358" i="5"/>
  <c r="B359" i="5"/>
  <c r="C359" i="5"/>
  <c r="B360" i="5"/>
  <c r="C360" i="5"/>
  <c r="B361" i="5"/>
  <c r="C361" i="5"/>
  <c r="B362" i="5"/>
  <c r="C362" i="5"/>
  <c r="B363" i="5"/>
  <c r="C363" i="5"/>
  <c r="B364" i="5"/>
  <c r="BG10" i="5"/>
  <c r="C49" i="5" l="1"/>
  <c r="C54" i="5"/>
  <c r="E74" i="1"/>
  <c r="D74" i="1"/>
  <c r="B109" i="6"/>
  <c r="C109" i="6"/>
  <c r="O379" i="2" s="1"/>
  <c r="C379" i="2" s="1"/>
  <c r="B54" i="6"/>
  <c r="C54" i="6"/>
  <c r="B55" i="6"/>
  <c r="C55" i="6"/>
  <c r="D55" i="6" s="1"/>
  <c r="B56" i="6"/>
  <c r="C56" i="6"/>
  <c r="B57" i="6"/>
  <c r="C57" i="6"/>
  <c r="B58" i="6"/>
  <c r="C58" i="6"/>
  <c r="B59" i="6"/>
  <c r="C59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B79" i="6"/>
  <c r="C79" i="6"/>
  <c r="B80" i="6"/>
  <c r="C80" i="6"/>
  <c r="B81" i="6"/>
  <c r="C81" i="6"/>
  <c r="B82" i="6"/>
  <c r="C82" i="6"/>
  <c r="B83" i="6"/>
  <c r="C83" i="6"/>
  <c r="B84" i="6"/>
  <c r="C84" i="6"/>
  <c r="B85" i="6"/>
  <c r="C85" i="6"/>
  <c r="B86" i="6"/>
  <c r="C86" i="6"/>
  <c r="B87" i="6"/>
  <c r="C87" i="6"/>
  <c r="B88" i="6"/>
  <c r="C88" i="6"/>
  <c r="B89" i="6"/>
  <c r="C89" i="6"/>
  <c r="B90" i="6"/>
  <c r="C90" i="6"/>
  <c r="B91" i="6"/>
  <c r="C91" i="6"/>
  <c r="B92" i="6"/>
  <c r="C92" i="6"/>
  <c r="B93" i="6"/>
  <c r="C93" i="6"/>
  <c r="B94" i="6"/>
  <c r="C94" i="6"/>
  <c r="B95" i="6"/>
  <c r="C95" i="6"/>
  <c r="B96" i="6"/>
  <c r="C96" i="6"/>
  <c r="B97" i="6"/>
  <c r="C97" i="6"/>
  <c r="B98" i="6"/>
  <c r="C98" i="6"/>
  <c r="B99" i="6"/>
  <c r="C99" i="6"/>
  <c r="B100" i="6"/>
  <c r="C100" i="6"/>
  <c r="B101" i="6"/>
  <c r="C101" i="6"/>
  <c r="B102" i="6"/>
  <c r="C102" i="6"/>
  <c r="B103" i="6"/>
  <c r="C103" i="6"/>
  <c r="B104" i="6"/>
  <c r="C104" i="6"/>
  <c r="B105" i="6"/>
  <c r="C105" i="6"/>
  <c r="B106" i="6"/>
  <c r="C106" i="6"/>
  <c r="B107" i="6"/>
  <c r="C107" i="6"/>
  <c r="B108" i="6"/>
  <c r="C108" i="6"/>
  <c r="C53" i="6"/>
  <c r="B53" i="6"/>
  <c r="B49" i="6"/>
  <c r="C49" i="6"/>
  <c r="B50" i="6"/>
  <c r="C50" i="6"/>
  <c r="B51" i="6"/>
  <c r="C51" i="6"/>
  <c r="C48" i="6"/>
  <c r="B48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B28" i="6"/>
  <c r="C28" i="6"/>
  <c r="B29" i="6"/>
  <c r="C29" i="6"/>
  <c r="B30" i="6"/>
  <c r="C30" i="6"/>
  <c r="B31" i="6"/>
  <c r="C31" i="6"/>
  <c r="B32" i="6"/>
  <c r="C32" i="6"/>
  <c r="B33" i="6"/>
  <c r="C33" i="6"/>
  <c r="B34" i="6"/>
  <c r="C34" i="6"/>
  <c r="B35" i="6"/>
  <c r="C35" i="6"/>
  <c r="B36" i="6"/>
  <c r="C36" i="6"/>
  <c r="B37" i="6"/>
  <c r="C37" i="6"/>
  <c r="B38" i="6"/>
  <c r="C38" i="6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6" i="6"/>
  <c r="C46" i="6"/>
  <c r="C9" i="6"/>
  <c r="B9" i="6"/>
  <c r="H379" i="2"/>
  <c r="H53" i="2"/>
  <c r="H56" i="2"/>
  <c r="I56" i="2"/>
  <c r="H79" i="2"/>
  <c r="I79" i="2"/>
  <c r="H92" i="2"/>
  <c r="H107" i="2"/>
  <c r="I107" i="2"/>
  <c r="H126" i="2"/>
  <c r="I126" i="2"/>
  <c r="H145" i="2"/>
  <c r="I145" i="2"/>
  <c r="H171" i="2"/>
  <c r="I171" i="2"/>
  <c r="H188" i="2"/>
  <c r="I188" i="2"/>
  <c r="H190" i="2"/>
  <c r="I190" i="2"/>
  <c r="H191" i="2"/>
  <c r="H193" i="2"/>
  <c r="H196" i="2"/>
  <c r="I196" i="2"/>
  <c r="H200" i="2"/>
  <c r="I200" i="2"/>
  <c r="H201" i="2"/>
  <c r="I201" i="2"/>
  <c r="H202" i="2"/>
  <c r="I202" i="2"/>
  <c r="H203" i="2"/>
  <c r="I203" i="2"/>
  <c r="H204" i="2"/>
  <c r="I204" i="2"/>
  <c r="H205" i="2"/>
  <c r="I205" i="2"/>
  <c r="H206" i="2"/>
  <c r="I206" i="2"/>
  <c r="H207" i="2"/>
  <c r="I207" i="2"/>
  <c r="H209" i="2"/>
  <c r="I209" i="2"/>
  <c r="H216" i="2"/>
  <c r="I216" i="2"/>
  <c r="H232" i="2"/>
  <c r="I232" i="2"/>
  <c r="H245" i="2"/>
  <c r="I245" i="2"/>
  <c r="I246" i="2"/>
  <c r="H247" i="2"/>
  <c r="I247" i="2"/>
  <c r="H248" i="2"/>
  <c r="I248" i="2"/>
  <c r="H249" i="2"/>
  <c r="H250" i="2"/>
  <c r="H251" i="2"/>
  <c r="I251" i="2"/>
  <c r="H253" i="2"/>
  <c r="I253" i="2"/>
  <c r="H258" i="2"/>
  <c r="I258" i="2"/>
  <c r="H277" i="2"/>
  <c r="I277" i="2"/>
  <c r="H279" i="2"/>
  <c r="I279" i="2"/>
  <c r="H280" i="2"/>
  <c r="H285" i="2"/>
  <c r="H294" i="2"/>
  <c r="I294" i="2"/>
  <c r="H302" i="2"/>
  <c r="I302" i="2"/>
  <c r="H317" i="2"/>
  <c r="I317" i="2"/>
  <c r="H320" i="2"/>
  <c r="I320" i="2"/>
  <c r="H327" i="2"/>
  <c r="I327" i="2"/>
  <c r="H329" i="2"/>
  <c r="H340" i="2"/>
  <c r="H344" i="2"/>
  <c r="I344" i="2"/>
  <c r="H353" i="2"/>
  <c r="H358" i="2"/>
  <c r="H374" i="2"/>
  <c r="H376" i="2"/>
  <c r="CX52" i="4"/>
  <c r="CW52" i="4"/>
  <c r="CX47" i="4"/>
  <c r="CW47" i="4"/>
  <c r="CX8" i="4"/>
  <c r="CW8" i="4"/>
  <c r="DG52" i="4"/>
  <c r="DF52" i="4"/>
  <c r="DG47" i="4"/>
  <c r="DF47" i="4"/>
  <c r="DG8" i="4"/>
  <c r="DF8" i="4"/>
  <c r="DD52" i="4"/>
  <c r="DC52" i="4"/>
  <c r="DD47" i="4"/>
  <c r="DC47" i="4"/>
  <c r="DD8" i="4"/>
  <c r="DC8" i="4"/>
  <c r="DA52" i="4"/>
  <c r="CZ52" i="4"/>
  <c r="DA47" i="4"/>
  <c r="CZ47" i="4"/>
  <c r="DA8" i="4"/>
  <c r="CZ8" i="4"/>
  <c r="CU52" i="4"/>
  <c r="CT52" i="4"/>
  <c r="CU47" i="4"/>
  <c r="CT47" i="4"/>
  <c r="CU8" i="4"/>
  <c r="CT8" i="4"/>
  <c r="I358" i="2"/>
  <c r="I340" i="2"/>
  <c r="J284" i="2"/>
  <c r="I92" i="2"/>
  <c r="I329" i="2"/>
  <c r="I353" i="2"/>
  <c r="CR52" i="4"/>
  <c r="CQ52" i="4"/>
  <c r="CR47" i="4"/>
  <c r="CQ47" i="4"/>
  <c r="CR8" i="4"/>
  <c r="CQ8" i="4"/>
  <c r="BB52" i="4"/>
  <c r="BA52" i="4"/>
  <c r="CO52" i="4"/>
  <c r="CN52" i="4"/>
  <c r="CO47" i="4"/>
  <c r="CN47" i="4"/>
  <c r="CO8" i="4"/>
  <c r="CN8" i="4"/>
  <c r="CL52" i="4"/>
  <c r="CK52" i="4"/>
  <c r="CL47" i="4"/>
  <c r="CK47" i="4"/>
  <c r="CL8" i="4"/>
  <c r="CK8" i="4"/>
  <c r="CI52" i="4"/>
  <c r="CH52" i="4"/>
  <c r="CI47" i="4"/>
  <c r="CH47" i="4"/>
  <c r="CI8" i="4"/>
  <c r="CH8" i="4"/>
  <c r="CF52" i="4"/>
  <c r="CE52" i="4"/>
  <c r="CF47" i="4"/>
  <c r="CE47" i="4"/>
  <c r="CF8" i="4"/>
  <c r="CE8" i="4"/>
  <c r="CC52" i="4"/>
  <c r="CB52" i="4"/>
  <c r="CC47" i="4"/>
  <c r="CB47" i="4"/>
  <c r="CC8" i="4"/>
  <c r="CB8" i="4"/>
  <c r="BZ52" i="4"/>
  <c r="BY52" i="4"/>
  <c r="BZ47" i="4"/>
  <c r="BY47" i="4"/>
  <c r="BZ8" i="4"/>
  <c r="BY8" i="4"/>
  <c r="BW52" i="4"/>
  <c r="BV52" i="4"/>
  <c r="BX48" i="4"/>
  <c r="BW47" i="4"/>
  <c r="BV47" i="4"/>
  <c r="BX46" i="4"/>
  <c r="BW8" i="4"/>
  <c r="BV8" i="4"/>
  <c r="E8" i="6"/>
  <c r="S48" i="6"/>
  <c r="N86" i="2"/>
  <c r="M55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V18" i="6"/>
  <c r="V21" i="6"/>
  <c r="V42" i="6"/>
  <c r="V46" i="6"/>
  <c r="C52" i="3"/>
  <c r="B52" i="3"/>
  <c r="C46" i="3"/>
  <c r="C47" i="3"/>
  <c r="C48" i="3"/>
  <c r="C49" i="3"/>
  <c r="C50" i="3"/>
  <c r="D41" i="3"/>
  <c r="D42" i="3"/>
  <c r="D43" i="3"/>
  <c r="D44" i="3"/>
  <c r="D45" i="3"/>
  <c r="S48" i="3"/>
  <c r="S11" i="3"/>
  <c r="S14" i="3"/>
  <c r="S19" i="3"/>
  <c r="S20" i="3"/>
  <c r="S21" i="3"/>
  <c r="S22" i="3"/>
  <c r="S26" i="3"/>
  <c r="S28" i="3"/>
  <c r="S31" i="3"/>
  <c r="S32" i="3"/>
  <c r="S33" i="3"/>
  <c r="S36" i="3"/>
  <c r="S37" i="3"/>
  <c r="S38" i="3"/>
  <c r="S42" i="3"/>
  <c r="J353" i="2" l="1"/>
  <c r="DF271" i="4"/>
  <c r="D48" i="1" s="1"/>
  <c r="CT271" i="4"/>
  <c r="D44" i="1" s="1"/>
  <c r="CW271" i="4"/>
  <c r="D45" i="1" s="1"/>
  <c r="DG271" i="4"/>
  <c r="E48" i="1" s="1"/>
  <c r="CU271" i="4"/>
  <c r="E44" i="1" s="1"/>
  <c r="DD271" i="4"/>
  <c r="E47" i="1" s="1"/>
  <c r="DC271" i="4"/>
  <c r="CI271" i="4"/>
  <c r="E40" i="1" s="1"/>
  <c r="DA271" i="4"/>
  <c r="E46" i="1" s="1"/>
  <c r="CX271" i="4"/>
  <c r="E45" i="1" s="1"/>
  <c r="D259" i="4"/>
  <c r="D262" i="4"/>
  <c r="C47" i="4"/>
  <c r="C8" i="4"/>
  <c r="B8" i="4"/>
  <c r="C52" i="4"/>
  <c r="N379" i="2"/>
  <c r="B379" i="2" s="1"/>
  <c r="D257" i="4"/>
  <c r="CZ271" i="4"/>
  <c r="D46" i="1" s="1"/>
  <c r="D236" i="4"/>
  <c r="D246" i="4"/>
  <c r="BZ271" i="4"/>
  <c r="E37" i="1" s="1"/>
  <c r="CL271" i="4"/>
  <c r="E41" i="1" s="1"/>
  <c r="CK271" i="4"/>
  <c r="D41" i="1" s="1"/>
  <c r="CN271" i="4"/>
  <c r="D42" i="1" s="1"/>
  <c r="D234" i="4"/>
  <c r="CF271" i="4"/>
  <c r="BW271" i="4"/>
  <c r="E36" i="1" s="1"/>
  <c r="CC271" i="4"/>
  <c r="CO271" i="4"/>
  <c r="E42" i="1" s="1"/>
  <c r="CR271" i="4"/>
  <c r="E43" i="1" s="1"/>
  <c r="D230" i="4"/>
  <c r="D227" i="4"/>
  <c r="D269" i="4"/>
  <c r="D237" i="4"/>
  <c r="J294" i="2"/>
  <c r="D228" i="4"/>
  <c r="D225" i="4"/>
  <c r="D221" i="4"/>
  <c r="D185" i="4"/>
  <c r="D186" i="4"/>
  <c r="I285" i="2"/>
  <c r="J285" i="2" s="1"/>
  <c r="D187" i="4"/>
  <c r="D188" i="4"/>
  <c r="D189" i="4"/>
  <c r="D121" i="4"/>
  <c r="D184" i="4"/>
  <c r="H246" i="2"/>
  <c r="D216" i="4"/>
  <c r="D159" i="4"/>
  <c r="D69" i="4"/>
  <c r="D119" i="4"/>
  <c r="D57" i="4"/>
  <c r="D125" i="4"/>
  <c r="J145" i="2"/>
  <c r="D54" i="4"/>
  <c r="D83" i="4"/>
  <c r="J107" i="2"/>
  <c r="J92" i="2"/>
  <c r="D77" i="4"/>
  <c r="D55" i="4"/>
  <c r="D71" i="4"/>
  <c r="D56" i="4"/>
  <c r="I53" i="2"/>
  <c r="J53" i="2" s="1"/>
  <c r="I280" i="2"/>
  <c r="CQ271" i="4"/>
  <c r="CH271" i="4"/>
  <c r="CG47" i="4"/>
  <c r="CE271" i="4"/>
  <c r="D39" i="1" s="1"/>
  <c r="CD8" i="4"/>
  <c r="CB271" i="4"/>
  <c r="D38" i="1" s="1"/>
  <c r="CD47" i="4"/>
  <c r="D242" i="4"/>
  <c r="D266" i="4"/>
  <c r="I374" i="2"/>
  <c r="D268" i="4"/>
  <c r="D243" i="4"/>
  <c r="D267" i="4"/>
  <c r="D215" i="4"/>
  <c r="I376" i="2"/>
  <c r="CA8" i="4"/>
  <c r="BY271" i="4"/>
  <c r="D37" i="1" s="1"/>
  <c r="CA271" i="4"/>
  <c r="BX47" i="4"/>
  <c r="BX8" i="4"/>
  <c r="BV271" i="4"/>
  <c r="D213" i="4"/>
  <c r="D214" i="4"/>
  <c r="D191" i="4"/>
  <c r="D142" i="4"/>
  <c r="I250" i="2"/>
  <c r="D138" i="4"/>
  <c r="D139" i="4"/>
  <c r="I249" i="2"/>
  <c r="D190" i="4"/>
  <c r="D192" i="4"/>
  <c r="I191" i="2"/>
  <c r="D141" i="4"/>
  <c r="D140" i="4"/>
  <c r="D136" i="4"/>
  <c r="I193" i="2"/>
  <c r="J193" i="2" s="1"/>
  <c r="D137" i="4"/>
  <c r="J188" i="2"/>
  <c r="O86" i="2"/>
  <c r="P86" i="2" s="1"/>
  <c r="H186" i="2"/>
  <c r="H182" i="2"/>
  <c r="I182" i="2"/>
  <c r="H183" i="2"/>
  <c r="I183" i="2"/>
  <c r="I181" i="2"/>
  <c r="H181" i="2"/>
  <c r="I178" i="2"/>
  <c r="I179" i="2"/>
  <c r="H178" i="2"/>
  <c r="H179" i="2"/>
  <c r="D129" i="4"/>
  <c r="D130" i="4"/>
  <c r="D131" i="4"/>
  <c r="D132" i="4"/>
  <c r="D133" i="4"/>
  <c r="D134" i="4"/>
  <c r="I164" i="2"/>
  <c r="H164" i="2"/>
  <c r="D123" i="4"/>
  <c r="H143" i="2"/>
  <c r="I142" i="2"/>
  <c r="I143" i="2"/>
  <c r="H142" i="2"/>
  <c r="I137" i="2"/>
  <c r="I138" i="2"/>
  <c r="I139" i="2"/>
  <c r="I140" i="2"/>
  <c r="H137" i="2"/>
  <c r="H138" i="2"/>
  <c r="H139" i="2"/>
  <c r="H140" i="2"/>
  <c r="H119" i="2"/>
  <c r="I119" i="2"/>
  <c r="BU49" i="4"/>
  <c r="BU50" i="4"/>
  <c r="BU51" i="4"/>
  <c r="BU48" i="4"/>
  <c r="BT47" i="4"/>
  <c r="BS47" i="4"/>
  <c r="BT52" i="4"/>
  <c r="BS52" i="4"/>
  <c r="BT8" i="4"/>
  <c r="BS8" i="4"/>
  <c r="P46" i="4"/>
  <c r="P40" i="4"/>
  <c r="B7" i="3"/>
  <c r="B46" i="3"/>
  <c r="D8" i="1"/>
  <c r="B48" i="3"/>
  <c r="B49" i="3"/>
  <c r="B50" i="3"/>
  <c r="B47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8" i="3"/>
  <c r="J50" i="3"/>
  <c r="J48" i="3"/>
  <c r="I46" i="3"/>
  <c r="I52" i="3" s="1"/>
  <c r="E8" i="1" s="1"/>
  <c r="H46" i="3"/>
  <c r="H52" i="3" s="1"/>
  <c r="F44" i="1" l="1"/>
  <c r="F48" i="1"/>
  <c r="D47" i="1"/>
  <c r="DH271" i="4"/>
  <c r="CY271" i="4"/>
  <c r="F47" i="1"/>
  <c r="F37" i="1"/>
  <c r="DB271" i="4"/>
  <c r="F46" i="1"/>
  <c r="CV271" i="4"/>
  <c r="F42" i="1"/>
  <c r="F41" i="1"/>
  <c r="DE271" i="4"/>
  <c r="CM271" i="4"/>
  <c r="CG271" i="4"/>
  <c r="E39" i="1"/>
  <c r="F39" i="1" s="1"/>
  <c r="CS271" i="4"/>
  <c r="D43" i="1"/>
  <c r="F43" i="1" s="1"/>
  <c r="CJ271" i="4"/>
  <c r="D40" i="1"/>
  <c r="F40" i="1" s="1"/>
  <c r="CP271" i="4"/>
  <c r="CD271" i="4"/>
  <c r="E38" i="1"/>
  <c r="F38" i="1" s="1"/>
  <c r="BX271" i="4"/>
  <c r="D36" i="1"/>
  <c r="F36" i="1" s="1"/>
  <c r="BU47" i="4"/>
  <c r="BS271" i="4"/>
  <c r="D35" i="1" s="1"/>
  <c r="J183" i="2"/>
  <c r="J182" i="2"/>
  <c r="J179" i="2"/>
  <c r="J181" i="2"/>
  <c r="J137" i="2"/>
  <c r="J178" i="2"/>
  <c r="J143" i="2"/>
  <c r="J139" i="2"/>
  <c r="J138" i="2"/>
  <c r="J164" i="2"/>
  <c r="J140" i="2"/>
  <c r="J142" i="2"/>
  <c r="J119" i="2"/>
  <c r="BT271" i="4"/>
  <c r="BU8" i="4"/>
  <c r="J46" i="3"/>
  <c r="J52" i="3"/>
  <c r="J46" i="4"/>
  <c r="M46" i="4"/>
  <c r="BU271" i="4" l="1"/>
  <c r="E35" i="1"/>
  <c r="F35" i="1" s="1"/>
  <c r="L52" i="6"/>
  <c r="AJ10" i="5" l="1"/>
  <c r="AZ287" i="5" l="1"/>
  <c r="BE49" i="5"/>
  <c r="BI50" i="5"/>
  <c r="BH49" i="5"/>
  <c r="BI34" i="5"/>
  <c r="BI35" i="5"/>
  <c r="BI36" i="5"/>
  <c r="AC49" i="5"/>
  <c r="AU10" i="5"/>
  <c r="J18" i="5"/>
  <c r="J19" i="5"/>
  <c r="N10" i="5"/>
  <c r="N49" i="5"/>
  <c r="F52" i="6"/>
  <c r="E52" i="6"/>
  <c r="O74" i="2"/>
  <c r="O79" i="2"/>
  <c r="O96" i="2"/>
  <c r="O119" i="2"/>
  <c r="O139" i="2"/>
  <c r="O156" i="2"/>
  <c r="O170" i="2"/>
  <c r="O175" i="2"/>
  <c r="O187" i="2"/>
  <c r="O191" i="2"/>
  <c r="O210" i="2"/>
  <c r="O217" i="2"/>
  <c r="O222" i="2"/>
  <c r="O223" i="2"/>
  <c r="O224" i="2"/>
  <c r="O225" i="2"/>
  <c r="O227" i="2"/>
  <c r="O228" i="2"/>
  <c r="O232" i="2"/>
  <c r="O240" i="2"/>
  <c r="O242" i="2"/>
  <c r="O250" i="2"/>
  <c r="O268" i="2"/>
  <c r="O256" i="2"/>
  <c r="O257" i="2"/>
  <c r="O258" i="2"/>
  <c r="O260" i="2"/>
  <c r="O261" i="2"/>
  <c r="O262" i="2"/>
  <c r="O264" i="2"/>
  <c r="O265" i="2"/>
  <c r="O267" i="2"/>
  <c r="O281" i="2"/>
  <c r="O297" i="2"/>
  <c r="O304" i="2"/>
  <c r="O306" i="2"/>
  <c r="O318" i="2"/>
  <c r="O340" i="2"/>
  <c r="O338" i="2"/>
  <c r="O347" i="2"/>
  <c r="C347" i="2" s="1"/>
  <c r="O354" i="2"/>
  <c r="O373" i="2"/>
  <c r="O253" i="2"/>
  <c r="O378" i="2"/>
  <c r="O54" i="2"/>
  <c r="N74" i="2"/>
  <c r="N79" i="2"/>
  <c r="N89" i="2"/>
  <c r="N96" i="2"/>
  <c r="N109" i="2"/>
  <c r="N119" i="2"/>
  <c r="N130" i="2"/>
  <c r="N139" i="2"/>
  <c r="N148" i="2"/>
  <c r="N156" i="2"/>
  <c r="N191" i="2"/>
  <c r="N198" i="2"/>
  <c r="P198" i="2" s="1"/>
  <c r="N217" i="2"/>
  <c r="N222" i="2"/>
  <c r="N224" i="2"/>
  <c r="N227" i="2"/>
  <c r="N228" i="2"/>
  <c r="N232" i="2"/>
  <c r="N240" i="2"/>
  <c r="N268" i="2"/>
  <c r="N256" i="2"/>
  <c r="N258" i="2"/>
  <c r="N259" i="2"/>
  <c r="N260" i="2"/>
  <c r="N261" i="2"/>
  <c r="N262" i="2"/>
  <c r="N263" i="2"/>
  <c r="N264" i="2"/>
  <c r="N266" i="2"/>
  <c r="N267" i="2"/>
  <c r="N281" i="2"/>
  <c r="N297" i="2"/>
  <c r="N304" i="2"/>
  <c r="N338" i="2"/>
  <c r="N347" i="2"/>
  <c r="B347" i="2" s="1"/>
  <c r="N354" i="2"/>
  <c r="N360" i="2"/>
  <c r="N253" i="2"/>
  <c r="N54" i="2"/>
  <c r="O263" i="2"/>
  <c r="N225" i="2"/>
  <c r="O14" i="2"/>
  <c r="N14" i="2"/>
  <c r="M79" i="6"/>
  <c r="I52" i="6"/>
  <c r="H52" i="6"/>
  <c r="U8" i="6"/>
  <c r="Q52" i="6"/>
  <c r="X52" i="6"/>
  <c r="W52" i="6"/>
  <c r="N8" i="2"/>
  <c r="O8" i="2"/>
  <c r="N9" i="2"/>
  <c r="O9" i="2"/>
  <c r="N10" i="2"/>
  <c r="O10" i="2"/>
  <c r="N11" i="2"/>
  <c r="O11" i="2"/>
  <c r="N12" i="2"/>
  <c r="O12" i="2"/>
  <c r="N13" i="2"/>
  <c r="O13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N24" i="2"/>
  <c r="O24" i="2"/>
  <c r="N25" i="2"/>
  <c r="O25" i="2"/>
  <c r="N26" i="2"/>
  <c r="O26" i="2"/>
  <c r="N27" i="2"/>
  <c r="O27" i="2"/>
  <c r="N28" i="2"/>
  <c r="O28" i="2"/>
  <c r="N29" i="2"/>
  <c r="O29" i="2"/>
  <c r="N30" i="2"/>
  <c r="O30" i="2"/>
  <c r="N31" i="2"/>
  <c r="O31" i="2"/>
  <c r="N32" i="2"/>
  <c r="O32" i="2"/>
  <c r="N33" i="2"/>
  <c r="O33" i="2"/>
  <c r="N34" i="2"/>
  <c r="O34" i="2"/>
  <c r="N35" i="2"/>
  <c r="O35" i="2"/>
  <c r="N36" i="2"/>
  <c r="O36" i="2"/>
  <c r="N37" i="2"/>
  <c r="O37" i="2"/>
  <c r="N38" i="2"/>
  <c r="O38" i="2"/>
  <c r="N39" i="2"/>
  <c r="O39" i="2"/>
  <c r="N40" i="2"/>
  <c r="O40" i="2"/>
  <c r="N41" i="2"/>
  <c r="O41" i="2"/>
  <c r="N42" i="2"/>
  <c r="O42" i="2"/>
  <c r="N43" i="2"/>
  <c r="O43" i="2"/>
  <c r="N44" i="2"/>
  <c r="O44" i="2"/>
  <c r="N45" i="2"/>
  <c r="O45" i="2"/>
  <c r="N47" i="2"/>
  <c r="X47" i="6"/>
  <c r="W47" i="6"/>
  <c r="W110" i="6" s="1"/>
  <c r="D77" i="1" s="1"/>
  <c r="K52" i="6"/>
  <c r="M52" i="6" s="1"/>
  <c r="D70" i="6" l="1"/>
  <c r="P139" i="2"/>
  <c r="O259" i="2"/>
  <c r="P259" i="2" s="1"/>
  <c r="P74" i="2"/>
  <c r="P79" i="2"/>
  <c r="O266" i="2"/>
  <c r="P266" i="2" s="1"/>
  <c r="B52" i="6"/>
  <c r="Y52" i="6"/>
  <c r="D79" i="6"/>
  <c r="N210" i="2"/>
  <c r="N265" i="2"/>
  <c r="P265" i="2" s="1"/>
  <c r="C52" i="6"/>
  <c r="P267" i="2"/>
  <c r="P232" i="2"/>
  <c r="P260" i="2"/>
  <c r="N364" i="5"/>
  <c r="D108" i="6"/>
  <c r="P262" i="2"/>
  <c r="P256" i="2"/>
  <c r="P175" i="2"/>
  <c r="D106" i="6"/>
  <c r="P170" i="2"/>
  <c r="P258" i="2"/>
  <c r="P261" i="2"/>
  <c r="P156" i="2"/>
  <c r="D347" i="2"/>
  <c r="N340" i="2"/>
  <c r="P119" i="2"/>
  <c r="N175" i="2"/>
  <c r="N223" i="2"/>
  <c r="N250" i="2"/>
  <c r="N318" i="2"/>
  <c r="N378" i="2"/>
  <c r="P378" i="2" s="1"/>
  <c r="N170" i="2"/>
  <c r="N257" i="2"/>
  <c r="P257" i="2" s="1"/>
  <c r="P263" i="2"/>
  <c r="N306" i="2"/>
  <c r="N373" i="2"/>
  <c r="P373" i="2" s="1"/>
  <c r="P191" i="2"/>
  <c r="N187" i="2"/>
  <c r="P96" i="2"/>
  <c r="P264" i="2"/>
  <c r="N242" i="2"/>
  <c r="X110" i="6"/>
  <c r="E77" i="1" s="1"/>
  <c r="F77" i="1" s="1"/>
  <c r="N51" i="2" l="1"/>
  <c r="BO73" i="4"/>
  <c r="BO76" i="4"/>
  <c r="BO84" i="4"/>
  <c r="BO121" i="4"/>
  <c r="BO127" i="4"/>
  <c r="BO135" i="4"/>
  <c r="BO143" i="4"/>
  <c r="BO161" i="4"/>
  <c r="BO183" i="4"/>
  <c r="BO204" i="4"/>
  <c r="BO218" i="4"/>
  <c r="BO230" i="4"/>
  <c r="BO262" i="4"/>
  <c r="BO265" i="4"/>
  <c r="BO57" i="4"/>
  <c r="BO55" i="4"/>
  <c r="BN52" i="4"/>
  <c r="BK47" i="4"/>
  <c r="BI155" i="4"/>
  <c r="BI156" i="4"/>
  <c r="BI172" i="4"/>
  <c r="BI173" i="4"/>
  <c r="BI174" i="4"/>
  <c r="BI175" i="4"/>
  <c r="BI176" i="4"/>
  <c r="BI177" i="4"/>
  <c r="BI178" i="4"/>
  <c r="BI179" i="4"/>
  <c r="BI180" i="4"/>
  <c r="BI181" i="4"/>
  <c r="BI182" i="4"/>
  <c r="AZ9" i="4"/>
  <c r="AT48" i="4" l="1"/>
  <c r="AN121" i="4"/>
  <c r="U52" i="4"/>
  <c r="I377" i="2" l="1"/>
  <c r="BK52" i="4"/>
  <c r="BJ52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40" i="4"/>
  <c r="BF41" i="4"/>
  <c r="BF42" i="4"/>
  <c r="BF43" i="4"/>
  <c r="BF44" i="4"/>
  <c r="BF45" i="4"/>
  <c r="BF46" i="4"/>
  <c r="H52" i="2"/>
  <c r="I52" i="2"/>
  <c r="H54" i="2"/>
  <c r="I54" i="2"/>
  <c r="H61" i="2"/>
  <c r="I61" i="2"/>
  <c r="H62" i="2"/>
  <c r="I62" i="2"/>
  <c r="H63" i="2"/>
  <c r="I63" i="2"/>
  <c r="H64" i="2"/>
  <c r="I64" i="2"/>
  <c r="H65" i="2"/>
  <c r="I65" i="2"/>
  <c r="H66" i="2"/>
  <c r="I66" i="2"/>
  <c r="H67" i="2"/>
  <c r="I67" i="2"/>
  <c r="H68" i="2"/>
  <c r="I68" i="2"/>
  <c r="H69" i="2"/>
  <c r="I69" i="2"/>
  <c r="H70" i="2"/>
  <c r="I70" i="2"/>
  <c r="H71" i="2"/>
  <c r="I71" i="2"/>
  <c r="H72" i="2"/>
  <c r="I72" i="2"/>
  <c r="H74" i="2"/>
  <c r="I74" i="2"/>
  <c r="C74" i="2" s="1"/>
  <c r="H81" i="2"/>
  <c r="I81" i="2"/>
  <c r="H86" i="2"/>
  <c r="I86" i="2"/>
  <c r="H89" i="2"/>
  <c r="I89" i="2"/>
  <c r="H97" i="2"/>
  <c r="H99" i="2"/>
  <c r="I99" i="2"/>
  <c r="H100" i="2"/>
  <c r="I100" i="2"/>
  <c r="H102" i="2"/>
  <c r="I102" i="2"/>
  <c r="H105" i="2"/>
  <c r="I105" i="2"/>
  <c r="H109" i="2"/>
  <c r="I109" i="2"/>
  <c r="H110" i="2"/>
  <c r="I110" i="2"/>
  <c r="H111" i="2"/>
  <c r="I111" i="2"/>
  <c r="H112" i="2"/>
  <c r="I112" i="2"/>
  <c r="H114" i="2"/>
  <c r="I114" i="2"/>
  <c r="H113" i="2"/>
  <c r="I113" i="2"/>
  <c r="H115" i="2"/>
  <c r="I115" i="2"/>
  <c r="H116" i="2"/>
  <c r="I116" i="2"/>
  <c r="H117" i="2"/>
  <c r="I117" i="2"/>
  <c r="H118" i="2"/>
  <c r="I118" i="2"/>
  <c r="H120" i="2"/>
  <c r="I120" i="2"/>
  <c r="H121" i="2"/>
  <c r="I121" i="2"/>
  <c r="H122" i="2"/>
  <c r="I122" i="2"/>
  <c r="H123" i="2"/>
  <c r="I123" i="2"/>
  <c r="H127" i="2"/>
  <c r="I127" i="2"/>
  <c r="H128" i="2"/>
  <c r="I128" i="2"/>
  <c r="H129" i="2"/>
  <c r="I129" i="2"/>
  <c r="H130" i="2"/>
  <c r="I130" i="2"/>
  <c r="H131" i="2"/>
  <c r="I131" i="2"/>
  <c r="H132" i="2"/>
  <c r="I132" i="2"/>
  <c r="H133" i="2"/>
  <c r="I133" i="2"/>
  <c r="H134" i="2"/>
  <c r="I134" i="2"/>
  <c r="H136" i="2"/>
  <c r="I136" i="2"/>
  <c r="H135" i="2"/>
  <c r="I135" i="2"/>
  <c r="H141" i="2"/>
  <c r="I141" i="2"/>
  <c r="H144" i="2"/>
  <c r="I144" i="2"/>
  <c r="H156" i="2"/>
  <c r="I156" i="2"/>
  <c r="H163" i="2"/>
  <c r="I163" i="2"/>
  <c r="H170" i="2"/>
  <c r="I170" i="2"/>
  <c r="H174" i="2"/>
  <c r="I174" i="2"/>
  <c r="H176" i="2"/>
  <c r="I176" i="2"/>
  <c r="H177" i="2"/>
  <c r="I177" i="2"/>
  <c r="H187" i="2"/>
  <c r="I187" i="2"/>
  <c r="H192" i="2"/>
  <c r="I192" i="2"/>
  <c r="H195" i="2"/>
  <c r="I195" i="2"/>
  <c r="H198" i="2"/>
  <c r="I198" i="2"/>
  <c r="H199" i="2"/>
  <c r="I199" i="2"/>
  <c r="H208" i="2"/>
  <c r="I208" i="2"/>
  <c r="H210" i="2"/>
  <c r="I210" i="2"/>
  <c r="H211" i="2"/>
  <c r="I211" i="2"/>
  <c r="H217" i="2"/>
  <c r="I217" i="2"/>
  <c r="H212" i="2"/>
  <c r="I212" i="2"/>
  <c r="H221" i="2"/>
  <c r="I221" i="2"/>
  <c r="H222" i="2"/>
  <c r="I222" i="2"/>
  <c r="H223" i="2"/>
  <c r="I223" i="2"/>
  <c r="H224" i="2"/>
  <c r="I224" i="2"/>
  <c r="H225" i="2"/>
  <c r="I225" i="2"/>
  <c r="H226" i="2"/>
  <c r="I226" i="2"/>
  <c r="H227" i="2"/>
  <c r="I227" i="2"/>
  <c r="H228" i="2"/>
  <c r="I228" i="2"/>
  <c r="H229" i="2"/>
  <c r="I229" i="2"/>
  <c r="H230" i="2"/>
  <c r="I230" i="2"/>
  <c r="H231" i="2"/>
  <c r="I231" i="2"/>
  <c r="H233" i="2"/>
  <c r="I233" i="2"/>
  <c r="H235" i="2"/>
  <c r="I235" i="2"/>
  <c r="H236" i="2"/>
  <c r="I236" i="2"/>
  <c r="H237" i="2"/>
  <c r="I237" i="2"/>
  <c r="H238" i="2"/>
  <c r="I238" i="2"/>
  <c r="H239" i="2"/>
  <c r="I239" i="2"/>
  <c r="H240" i="2"/>
  <c r="I240" i="2"/>
  <c r="H241" i="2"/>
  <c r="I241" i="2"/>
  <c r="H242" i="2"/>
  <c r="I242" i="2"/>
  <c r="H243" i="2"/>
  <c r="I243" i="2"/>
  <c r="H244" i="2"/>
  <c r="I244" i="2"/>
  <c r="H234" i="2"/>
  <c r="I234" i="2"/>
  <c r="H252" i="2"/>
  <c r="I252" i="2"/>
  <c r="H254" i="2"/>
  <c r="I254" i="2"/>
  <c r="H255" i="2"/>
  <c r="I255" i="2"/>
  <c r="H256" i="2"/>
  <c r="I256" i="2"/>
  <c r="H259" i="2"/>
  <c r="I259" i="2"/>
  <c r="H260" i="2"/>
  <c r="I260" i="2"/>
  <c r="H261" i="2"/>
  <c r="I261" i="2"/>
  <c r="H262" i="2"/>
  <c r="I262" i="2"/>
  <c r="H263" i="2"/>
  <c r="I263" i="2"/>
  <c r="H267" i="2"/>
  <c r="I267" i="2"/>
  <c r="H268" i="2"/>
  <c r="I268" i="2"/>
  <c r="H269" i="2"/>
  <c r="I269" i="2"/>
  <c r="H270" i="2"/>
  <c r="I270" i="2"/>
  <c r="H271" i="2"/>
  <c r="I271" i="2"/>
  <c r="H272" i="2"/>
  <c r="I272" i="2"/>
  <c r="H273" i="2"/>
  <c r="I273" i="2"/>
  <c r="H324" i="2"/>
  <c r="I324" i="2"/>
  <c r="H275" i="2"/>
  <c r="I275" i="2"/>
  <c r="H274" i="2"/>
  <c r="I274" i="2"/>
  <c r="H276" i="2"/>
  <c r="I276" i="2"/>
  <c r="H281" i="2"/>
  <c r="I281" i="2"/>
  <c r="H282" i="2"/>
  <c r="I282" i="2"/>
  <c r="H283" i="2"/>
  <c r="I283" i="2"/>
  <c r="H287" i="2"/>
  <c r="I287" i="2"/>
  <c r="H290" i="2"/>
  <c r="I290" i="2"/>
  <c r="H297" i="2"/>
  <c r="I297" i="2"/>
  <c r="H296" i="2"/>
  <c r="I296" i="2"/>
  <c r="H301" i="2"/>
  <c r="I301" i="2"/>
  <c r="H306" i="2"/>
  <c r="I306" i="2"/>
  <c r="H309" i="2"/>
  <c r="I309" i="2"/>
  <c r="H316" i="2"/>
  <c r="I316" i="2"/>
  <c r="H319" i="2"/>
  <c r="I319" i="2"/>
  <c r="H321" i="2"/>
  <c r="I321" i="2"/>
  <c r="H326" i="2"/>
  <c r="I326" i="2"/>
  <c r="H331" i="2"/>
  <c r="I331" i="2"/>
  <c r="H335" i="2"/>
  <c r="I335" i="2"/>
  <c r="H348" i="2"/>
  <c r="I348" i="2"/>
  <c r="H346" i="2"/>
  <c r="I346" i="2"/>
  <c r="H343" i="2"/>
  <c r="I343" i="2"/>
  <c r="H345" i="2"/>
  <c r="I345" i="2"/>
  <c r="H350" i="2"/>
  <c r="I350" i="2"/>
  <c r="H351" i="2"/>
  <c r="I351" i="2"/>
  <c r="H352" i="2"/>
  <c r="I352" i="2"/>
  <c r="H362" i="2"/>
  <c r="I362" i="2"/>
  <c r="H373" i="2"/>
  <c r="I373" i="2"/>
  <c r="H370" i="2"/>
  <c r="I370" i="2"/>
  <c r="H372" i="2"/>
  <c r="I372" i="2"/>
  <c r="H378" i="2"/>
  <c r="I378" i="2"/>
  <c r="H375" i="2"/>
  <c r="I375" i="2"/>
  <c r="H377" i="2"/>
  <c r="I47" i="2"/>
  <c r="I48" i="2"/>
  <c r="I49" i="2"/>
  <c r="I50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8" i="2"/>
  <c r="AR47" i="4"/>
  <c r="AY52" i="4"/>
  <c r="AX52" i="4"/>
  <c r="AJ52" i="4"/>
  <c r="AI52" i="4"/>
  <c r="AG52" i="4"/>
  <c r="AF52" i="4"/>
  <c r="AM52" i="4"/>
  <c r="BQ52" i="4"/>
  <c r="BP52" i="4"/>
  <c r="BM52" i="4"/>
  <c r="BG8" i="4"/>
  <c r="BG52" i="4"/>
  <c r="AZ121" i="4"/>
  <c r="BH52" i="4"/>
  <c r="T52" i="4"/>
  <c r="AD52" i="4"/>
  <c r="AC52" i="4"/>
  <c r="AS8" i="4"/>
  <c r="AR8" i="4"/>
  <c r="J352" i="2" l="1"/>
  <c r="J348" i="2"/>
  <c r="J351" i="2"/>
  <c r="J377" i="2"/>
  <c r="J271" i="2"/>
  <c r="J136" i="2"/>
  <c r="AR271" i="4"/>
  <c r="D26" i="1" s="1"/>
  <c r="J236" i="2"/>
  <c r="J306" i="2"/>
  <c r="J281" i="2"/>
  <c r="J270" i="2"/>
  <c r="J259" i="2"/>
  <c r="J242" i="2"/>
  <c r="J233" i="2"/>
  <c r="J224" i="2"/>
  <c r="J208" i="2"/>
  <c r="J174" i="2"/>
  <c r="J130" i="2"/>
  <c r="J118" i="2"/>
  <c r="J113" i="2"/>
  <c r="J110" i="2"/>
  <c r="J86" i="2"/>
  <c r="J68" i="2"/>
  <c r="J64" i="2"/>
  <c r="J54" i="2"/>
  <c r="J115" i="2"/>
  <c r="J134" i="2"/>
  <c r="J267" i="2"/>
  <c r="J111" i="2"/>
  <c r="J65" i="2"/>
  <c r="J304" i="2"/>
  <c r="J195" i="2"/>
  <c r="J87" i="2"/>
  <c r="J235" i="2"/>
  <c r="J373" i="2"/>
  <c r="J297" i="2"/>
  <c r="J210" i="2"/>
  <c r="J276" i="2"/>
  <c r="J269" i="2"/>
  <c r="J241" i="2"/>
  <c r="J199" i="2"/>
  <c r="J133" i="2"/>
  <c r="J129" i="2"/>
  <c r="J117" i="2"/>
  <c r="J67" i="2"/>
  <c r="J370" i="2"/>
  <c r="J274" i="2"/>
  <c r="J268" i="2"/>
  <c r="J255" i="2"/>
  <c r="J222" i="2"/>
  <c r="J198" i="2"/>
  <c r="J62" i="2"/>
  <c r="J89" i="2"/>
  <c r="J225" i="2"/>
  <c r="J243" i="2"/>
  <c r="J239" i="2"/>
  <c r="J229" i="2"/>
  <c r="J131" i="2"/>
  <c r="J120" i="2"/>
  <c r="J61" i="2"/>
  <c r="J123" i="2"/>
  <c r="J254" i="2"/>
  <c r="J275" i="2"/>
  <c r="J375" i="2"/>
  <c r="J301" i="2"/>
  <c r="J273" i="2"/>
  <c r="J256" i="2"/>
  <c r="J237" i="2"/>
  <c r="J223" i="2"/>
  <c r="J170" i="2"/>
  <c r="J122" i="2"/>
  <c r="J109" i="2"/>
  <c r="J326" i="2"/>
  <c r="J283" i="2"/>
  <c r="J261" i="2"/>
  <c r="J244" i="2"/>
  <c r="J226" i="2"/>
  <c r="J211" i="2"/>
  <c r="J112" i="2"/>
  <c r="J105" i="2"/>
  <c r="J74" i="2"/>
  <c r="J272" i="2"/>
  <c r="J176" i="2"/>
  <c r="J127" i="2"/>
  <c r="J192" i="2"/>
  <c r="J228" i="2"/>
  <c r="J260" i="2"/>
  <c r="J282" i="2"/>
  <c r="J121" i="2"/>
  <c r="J132" i="2"/>
  <c r="J114" i="2"/>
  <c r="J187" i="2"/>
  <c r="J141" i="2"/>
  <c r="J238" i="2"/>
  <c r="J263" i="2"/>
  <c r="J290" i="2"/>
  <c r="J345" i="2"/>
  <c r="J128" i="2"/>
  <c r="J240" i="2"/>
  <c r="J163" i="2"/>
  <c r="J66" i="2"/>
  <c r="J227" i="2"/>
  <c r="J262" i="2"/>
  <c r="J52" i="2"/>
  <c r="J319" i="2"/>
  <c r="BR52" i="4"/>
  <c r="J135" i="2"/>
  <c r="J217" i="2"/>
  <c r="J234" i="2"/>
  <c r="J287" i="2"/>
  <c r="J252" i="2"/>
  <c r="J378" i="2"/>
  <c r="J116" i="2"/>
  <c r="BI52" i="4"/>
  <c r="J156" i="2"/>
  <c r="B74" i="2"/>
  <c r="D74" i="2" s="1"/>
  <c r="I46" i="2"/>
  <c r="I7" i="2"/>
  <c r="H51" i="2"/>
  <c r="I51" i="2"/>
  <c r="H7" i="2"/>
  <c r="D115" i="4"/>
  <c r="B61" i="2" l="1"/>
  <c r="B86" i="2"/>
  <c r="B89" i="2"/>
  <c r="B109" i="2"/>
  <c r="B156" i="2"/>
  <c r="B176" i="2"/>
  <c r="B187" i="2"/>
  <c r="B198" i="2"/>
  <c r="B222" i="2"/>
  <c r="B234" i="2"/>
  <c r="B268" i="2"/>
  <c r="B282" i="2"/>
  <c r="B306" i="2"/>
  <c r="B378" i="2"/>
  <c r="BD271" i="4" l="1"/>
  <c r="D30" i="1" s="1"/>
  <c r="R52" i="6"/>
  <c r="M51" i="6"/>
  <c r="M50" i="6"/>
  <c r="N49" i="2"/>
  <c r="M49" i="6"/>
  <c r="V48" i="6"/>
  <c r="M48" i="6"/>
  <c r="U47" i="6"/>
  <c r="U110" i="6" s="1"/>
  <c r="T47" i="6"/>
  <c r="R47" i="6"/>
  <c r="Q47" i="6"/>
  <c r="L47" i="6"/>
  <c r="K47" i="6"/>
  <c r="I47" i="6"/>
  <c r="H47" i="6"/>
  <c r="F47" i="6"/>
  <c r="E47" i="6"/>
  <c r="J45" i="6"/>
  <c r="D43" i="6"/>
  <c r="D41" i="6"/>
  <c r="D39" i="6"/>
  <c r="J35" i="6"/>
  <c r="J34" i="6"/>
  <c r="J31" i="6"/>
  <c r="D31" i="6"/>
  <c r="J30" i="6"/>
  <c r="J22" i="6"/>
  <c r="J21" i="6"/>
  <c r="J19" i="6"/>
  <c r="J17" i="6"/>
  <c r="J14" i="6"/>
  <c r="D14" i="6"/>
  <c r="D12" i="6"/>
  <c r="J9" i="6"/>
  <c r="T8" i="6"/>
  <c r="V8" i="6" s="1"/>
  <c r="R8" i="6"/>
  <c r="Q8" i="6"/>
  <c r="L8" i="6"/>
  <c r="K8" i="6"/>
  <c r="I8" i="6"/>
  <c r="H8" i="6"/>
  <c r="AZ362" i="5"/>
  <c r="L377" i="2"/>
  <c r="C377" i="2" s="1"/>
  <c r="K377" i="2"/>
  <c r="B377" i="2" s="1"/>
  <c r="AZ361" i="5"/>
  <c r="L376" i="2"/>
  <c r="K376" i="2"/>
  <c r="B376" i="2" s="1"/>
  <c r="AZ360" i="5"/>
  <c r="L375" i="2"/>
  <c r="C375" i="2" s="1"/>
  <c r="K375" i="2"/>
  <c r="B375" i="2" s="1"/>
  <c r="AZ359" i="5"/>
  <c r="L374" i="2"/>
  <c r="K374" i="2"/>
  <c r="B374" i="2" s="1"/>
  <c r="AZ358" i="5"/>
  <c r="L373" i="2"/>
  <c r="C373" i="2" s="1"/>
  <c r="K373" i="2"/>
  <c r="B373" i="2" s="1"/>
  <c r="AZ357" i="5"/>
  <c r="L372" i="2"/>
  <c r="C372" i="2" s="1"/>
  <c r="K372" i="2"/>
  <c r="B372" i="2" s="1"/>
  <c r="AZ356" i="5"/>
  <c r="L371" i="2"/>
  <c r="C371" i="2" s="1"/>
  <c r="AZ355" i="5"/>
  <c r="L370" i="2"/>
  <c r="C370" i="2" s="1"/>
  <c r="K370" i="2"/>
  <c r="B370" i="2" s="1"/>
  <c r="AZ354" i="5"/>
  <c r="L369" i="2"/>
  <c r="C369" i="2" s="1"/>
  <c r="K369" i="2"/>
  <c r="B369" i="2" s="1"/>
  <c r="AZ353" i="5"/>
  <c r="L368" i="2"/>
  <c r="K368" i="2"/>
  <c r="B368" i="2" s="1"/>
  <c r="AZ352" i="5"/>
  <c r="L367" i="2"/>
  <c r="C367" i="2" s="1"/>
  <c r="K367" i="2"/>
  <c r="B367" i="2" s="1"/>
  <c r="AZ351" i="5"/>
  <c r="L366" i="2"/>
  <c r="K366" i="2"/>
  <c r="B366" i="2" s="1"/>
  <c r="AZ350" i="5"/>
  <c r="L365" i="2"/>
  <c r="C365" i="2" s="1"/>
  <c r="K365" i="2"/>
  <c r="B365" i="2" s="1"/>
  <c r="AZ349" i="5"/>
  <c r="L364" i="2"/>
  <c r="C364" i="2" s="1"/>
  <c r="K364" i="2"/>
  <c r="B364" i="2" s="1"/>
  <c r="AZ348" i="5"/>
  <c r="L363" i="2"/>
  <c r="C363" i="2" s="1"/>
  <c r="K363" i="2"/>
  <c r="B363" i="2" s="1"/>
  <c r="AZ347" i="5"/>
  <c r="L362" i="2"/>
  <c r="C362" i="2" s="1"/>
  <c r="K362" i="2"/>
  <c r="B362" i="2" s="1"/>
  <c r="AZ346" i="5"/>
  <c r="L361" i="2"/>
  <c r="C361" i="2" s="1"/>
  <c r="K361" i="2"/>
  <c r="B361" i="2" s="1"/>
  <c r="AZ345" i="5"/>
  <c r="L360" i="2"/>
  <c r="K360" i="2"/>
  <c r="B360" i="2" s="1"/>
  <c r="AZ344" i="5"/>
  <c r="L359" i="2"/>
  <c r="C359" i="2" s="1"/>
  <c r="K359" i="2"/>
  <c r="B359" i="2" s="1"/>
  <c r="AZ343" i="5"/>
  <c r="L358" i="2"/>
  <c r="K358" i="2"/>
  <c r="B358" i="2" s="1"/>
  <c r="AZ342" i="5"/>
  <c r="L357" i="2"/>
  <c r="C357" i="2" s="1"/>
  <c r="K357" i="2"/>
  <c r="B357" i="2" s="1"/>
  <c r="AZ341" i="5"/>
  <c r="L356" i="2"/>
  <c r="C356" i="2" s="1"/>
  <c r="K356" i="2"/>
  <c r="B356" i="2" s="1"/>
  <c r="L355" i="2"/>
  <c r="C355" i="2" s="1"/>
  <c r="AZ339" i="5"/>
  <c r="L354" i="2"/>
  <c r="C354" i="2" s="1"/>
  <c r="K354" i="2"/>
  <c r="B354" i="2" s="1"/>
  <c r="AZ338" i="5"/>
  <c r="L353" i="2"/>
  <c r="C353" i="2" s="1"/>
  <c r="K353" i="2"/>
  <c r="B353" i="2" s="1"/>
  <c r="AZ337" i="5"/>
  <c r="L352" i="2"/>
  <c r="K352" i="2"/>
  <c r="B352" i="2" s="1"/>
  <c r="AZ336" i="5"/>
  <c r="L351" i="2"/>
  <c r="C351" i="2" s="1"/>
  <c r="K351" i="2"/>
  <c r="B351" i="2" s="1"/>
  <c r="L350" i="2"/>
  <c r="K350" i="2"/>
  <c r="B350" i="2" s="1"/>
  <c r="L349" i="2"/>
  <c r="C349" i="2" s="1"/>
  <c r="K349" i="2"/>
  <c r="B349" i="2" s="1"/>
  <c r="AZ333" i="5"/>
  <c r="L348" i="2"/>
  <c r="C348" i="2" s="1"/>
  <c r="K348" i="2"/>
  <c r="B348" i="2" s="1"/>
  <c r="AZ332" i="5"/>
  <c r="L346" i="2"/>
  <c r="C346" i="2" s="1"/>
  <c r="K346" i="2"/>
  <c r="B346" i="2" s="1"/>
  <c r="AZ331" i="5"/>
  <c r="L345" i="2"/>
  <c r="C345" i="2" s="1"/>
  <c r="K345" i="2"/>
  <c r="B345" i="2" s="1"/>
  <c r="AZ330" i="5"/>
  <c r="L344" i="2"/>
  <c r="C344" i="2" s="1"/>
  <c r="K344" i="2"/>
  <c r="B344" i="2" s="1"/>
  <c r="AZ329" i="5"/>
  <c r="L343" i="2"/>
  <c r="K343" i="2"/>
  <c r="B343" i="2" s="1"/>
  <c r="AZ328" i="5"/>
  <c r="L342" i="2"/>
  <c r="C342" i="2" s="1"/>
  <c r="K342" i="2"/>
  <c r="B342" i="2" s="1"/>
  <c r="AZ327" i="5"/>
  <c r="L340" i="2"/>
  <c r="K340" i="2"/>
  <c r="B340" i="2" s="1"/>
  <c r="AZ326" i="5"/>
  <c r="L339" i="2"/>
  <c r="C339" i="2" s="1"/>
  <c r="K339" i="2"/>
  <c r="B339" i="2" s="1"/>
  <c r="AZ325" i="5"/>
  <c r="L338" i="2"/>
  <c r="C338" i="2" s="1"/>
  <c r="K338" i="2"/>
  <c r="B338" i="2" s="1"/>
  <c r="L337" i="2"/>
  <c r="C337" i="2" s="1"/>
  <c r="AZ323" i="5"/>
  <c r="L336" i="2"/>
  <c r="C336" i="2" s="1"/>
  <c r="K336" i="2"/>
  <c r="B336" i="2" s="1"/>
  <c r="AZ322" i="5"/>
  <c r="L335" i="2"/>
  <c r="C335" i="2" s="1"/>
  <c r="K335" i="2"/>
  <c r="B335" i="2" s="1"/>
  <c r="L334" i="2"/>
  <c r="K334" i="2"/>
  <c r="B334" i="2" s="1"/>
  <c r="AZ320" i="5"/>
  <c r="L333" i="2"/>
  <c r="C333" i="2" s="1"/>
  <c r="K333" i="2"/>
  <c r="B333" i="2" s="1"/>
  <c r="AZ319" i="5"/>
  <c r="L332" i="2"/>
  <c r="K332" i="2"/>
  <c r="B332" i="2" s="1"/>
  <c r="AZ318" i="5"/>
  <c r="L331" i="2"/>
  <c r="C331" i="2" s="1"/>
  <c r="K331" i="2"/>
  <c r="B331" i="2" s="1"/>
  <c r="AZ317" i="5"/>
  <c r="L330" i="2"/>
  <c r="C330" i="2" s="1"/>
  <c r="K330" i="2"/>
  <c r="B330" i="2" s="1"/>
  <c r="AZ316" i="5"/>
  <c r="L329" i="2"/>
  <c r="C329" i="2" s="1"/>
  <c r="K329" i="2"/>
  <c r="B329" i="2" s="1"/>
  <c r="AZ315" i="5"/>
  <c r="L328" i="2"/>
  <c r="K328" i="2"/>
  <c r="B328" i="2" s="1"/>
  <c r="AZ314" i="5"/>
  <c r="L327" i="2"/>
  <c r="C327" i="2" s="1"/>
  <c r="K327" i="2"/>
  <c r="B327" i="2" s="1"/>
  <c r="AZ313" i="5"/>
  <c r="L326" i="2"/>
  <c r="K326" i="2"/>
  <c r="B326" i="2" s="1"/>
  <c r="AZ312" i="5"/>
  <c r="L325" i="2"/>
  <c r="C325" i="2" s="1"/>
  <c r="K325" i="2"/>
  <c r="B325" i="2" s="1"/>
  <c r="AZ311" i="5"/>
  <c r="L324" i="2"/>
  <c r="K324" i="2"/>
  <c r="B324" i="2" s="1"/>
  <c r="AZ310" i="5"/>
  <c r="L323" i="2"/>
  <c r="C323" i="2" s="1"/>
  <c r="K323" i="2"/>
  <c r="B323" i="2" s="1"/>
  <c r="AZ309" i="5"/>
  <c r="L322" i="2"/>
  <c r="C322" i="2" s="1"/>
  <c r="K322" i="2"/>
  <c r="B322" i="2" s="1"/>
  <c r="AZ308" i="5"/>
  <c r="L321" i="2"/>
  <c r="C321" i="2" s="1"/>
  <c r="AZ307" i="5"/>
  <c r="L320" i="2"/>
  <c r="C320" i="2" s="1"/>
  <c r="K320" i="2"/>
  <c r="B320" i="2" s="1"/>
  <c r="AZ306" i="5"/>
  <c r="L319" i="2"/>
  <c r="C319" i="2" s="1"/>
  <c r="K319" i="2"/>
  <c r="B319" i="2" s="1"/>
  <c r="AZ305" i="5"/>
  <c r="L318" i="2"/>
  <c r="K318" i="2"/>
  <c r="B318" i="2" s="1"/>
  <c r="AZ304" i="5"/>
  <c r="L317" i="2"/>
  <c r="C317" i="2" s="1"/>
  <c r="K317" i="2"/>
  <c r="B317" i="2" s="1"/>
  <c r="AZ303" i="5"/>
  <c r="L316" i="2"/>
  <c r="K316" i="2"/>
  <c r="B316" i="2" s="1"/>
  <c r="AZ302" i="5"/>
  <c r="L315" i="2"/>
  <c r="C315" i="2" s="1"/>
  <c r="K315" i="2"/>
  <c r="B315" i="2" s="1"/>
  <c r="AZ301" i="5"/>
  <c r="L314" i="2"/>
  <c r="C314" i="2" s="1"/>
  <c r="K314" i="2"/>
  <c r="B314" i="2" s="1"/>
  <c r="AZ300" i="5"/>
  <c r="L313" i="2"/>
  <c r="C313" i="2" s="1"/>
  <c r="K313" i="2"/>
  <c r="B313" i="2" s="1"/>
  <c r="AZ299" i="5"/>
  <c r="L312" i="2"/>
  <c r="C312" i="2" s="1"/>
  <c r="K312" i="2"/>
  <c r="B312" i="2" s="1"/>
  <c r="AZ298" i="5"/>
  <c r="L311" i="2"/>
  <c r="C311" i="2" s="1"/>
  <c r="K311" i="2"/>
  <c r="B311" i="2" s="1"/>
  <c r="AZ297" i="5"/>
  <c r="L310" i="2"/>
  <c r="K310" i="2"/>
  <c r="B310" i="2" s="1"/>
  <c r="AZ296" i="5"/>
  <c r="L309" i="2"/>
  <c r="C309" i="2" s="1"/>
  <c r="K309" i="2"/>
  <c r="B309" i="2" s="1"/>
  <c r="AZ295" i="5"/>
  <c r="L308" i="2"/>
  <c r="K308" i="2"/>
  <c r="B308" i="2" s="1"/>
  <c r="AZ294" i="5"/>
  <c r="L307" i="2"/>
  <c r="C307" i="2" s="1"/>
  <c r="K307" i="2"/>
  <c r="B307" i="2" s="1"/>
  <c r="AZ293" i="5"/>
  <c r="L305" i="2"/>
  <c r="C305" i="2" s="1"/>
  <c r="AZ292" i="5"/>
  <c r="L304" i="2"/>
  <c r="C304" i="2" s="1"/>
  <c r="K304" i="2"/>
  <c r="B304" i="2" s="1"/>
  <c r="AZ291" i="5"/>
  <c r="L303" i="2"/>
  <c r="K303" i="2"/>
  <c r="B303" i="2" s="1"/>
  <c r="AZ290" i="5"/>
  <c r="L302" i="2"/>
  <c r="K302" i="2"/>
  <c r="B302" i="2" s="1"/>
  <c r="AZ289" i="5"/>
  <c r="L301" i="2"/>
  <c r="C301" i="2" s="1"/>
  <c r="K301" i="2"/>
  <c r="B301" i="2" s="1"/>
  <c r="AZ288" i="5"/>
  <c r="L300" i="2"/>
  <c r="C300" i="2" s="1"/>
  <c r="K300" i="2"/>
  <c r="B300" i="2" s="1"/>
  <c r="L299" i="2"/>
  <c r="C299" i="2" s="1"/>
  <c r="K299" i="2"/>
  <c r="B299" i="2" s="1"/>
  <c r="AZ286" i="5"/>
  <c r="L298" i="2"/>
  <c r="K298" i="2"/>
  <c r="B298" i="2" s="1"/>
  <c r="AZ285" i="5"/>
  <c r="L296" i="2"/>
  <c r="C296" i="2" s="1"/>
  <c r="K296" i="2"/>
  <c r="B296" i="2" s="1"/>
  <c r="AZ284" i="5"/>
  <c r="L295" i="2"/>
  <c r="C295" i="2" s="1"/>
  <c r="K295" i="2"/>
  <c r="B295" i="2" s="1"/>
  <c r="AZ283" i="5"/>
  <c r="L294" i="2"/>
  <c r="C294" i="2" s="1"/>
  <c r="K294" i="2"/>
  <c r="B294" i="2" s="1"/>
  <c r="AZ282" i="5"/>
  <c r="L293" i="2"/>
  <c r="C293" i="2" s="1"/>
  <c r="K293" i="2"/>
  <c r="B293" i="2" s="1"/>
  <c r="AZ281" i="5"/>
  <c r="L292" i="2"/>
  <c r="C292" i="2" s="1"/>
  <c r="K292" i="2"/>
  <c r="B292" i="2" s="1"/>
  <c r="AZ280" i="5"/>
  <c r="L291" i="2"/>
  <c r="C291" i="2" s="1"/>
  <c r="K291" i="2"/>
  <c r="B291" i="2" s="1"/>
  <c r="AZ279" i="5"/>
  <c r="L290" i="2"/>
  <c r="C290" i="2" s="1"/>
  <c r="K290" i="2"/>
  <c r="B290" i="2" s="1"/>
  <c r="AZ278" i="5"/>
  <c r="L289" i="2"/>
  <c r="K289" i="2"/>
  <c r="B289" i="2" s="1"/>
  <c r="AZ277" i="5"/>
  <c r="L288" i="2"/>
  <c r="C288" i="2" s="1"/>
  <c r="K288" i="2"/>
  <c r="B288" i="2" s="1"/>
  <c r="AZ276" i="5"/>
  <c r="L287" i="2"/>
  <c r="C287" i="2" s="1"/>
  <c r="K287" i="2"/>
  <c r="B287" i="2" s="1"/>
  <c r="AZ275" i="5"/>
  <c r="L286" i="2"/>
  <c r="C286" i="2" s="1"/>
  <c r="K286" i="2"/>
  <c r="B286" i="2" s="1"/>
  <c r="AZ274" i="5"/>
  <c r="L285" i="2"/>
  <c r="C285" i="2" s="1"/>
  <c r="K285" i="2"/>
  <c r="B285" i="2" s="1"/>
  <c r="AZ273" i="5"/>
  <c r="L284" i="2"/>
  <c r="C284" i="2" s="1"/>
  <c r="K284" i="2"/>
  <c r="B284" i="2" s="1"/>
  <c r="AZ272" i="5"/>
  <c r="L283" i="2"/>
  <c r="C283" i="2" s="1"/>
  <c r="K283" i="2"/>
  <c r="B283" i="2" s="1"/>
  <c r="AZ271" i="5"/>
  <c r="L281" i="2"/>
  <c r="C281" i="2" s="1"/>
  <c r="K281" i="2"/>
  <c r="B281" i="2" s="1"/>
  <c r="AZ270" i="5"/>
  <c r="L280" i="2"/>
  <c r="K280" i="2"/>
  <c r="B280" i="2" s="1"/>
  <c r="AZ269" i="5"/>
  <c r="L279" i="2"/>
  <c r="C279" i="2" s="1"/>
  <c r="K279" i="2"/>
  <c r="B279" i="2" s="1"/>
  <c r="AZ268" i="5"/>
  <c r="L278" i="2"/>
  <c r="C278" i="2" s="1"/>
  <c r="AZ267" i="5"/>
  <c r="L277" i="2"/>
  <c r="C277" i="2" s="1"/>
  <c r="K277" i="2"/>
  <c r="B277" i="2" s="1"/>
  <c r="AZ266" i="5"/>
  <c r="L276" i="2"/>
  <c r="C276" i="2" s="1"/>
  <c r="K276" i="2"/>
  <c r="B276" i="2" s="1"/>
  <c r="AZ265" i="5"/>
  <c r="L275" i="2"/>
  <c r="C275" i="2" s="1"/>
  <c r="K275" i="2"/>
  <c r="B275" i="2" s="1"/>
  <c r="AZ264" i="5"/>
  <c r="L274" i="2"/>
  <c r="C274" i="2" s="1"/>
  <c r="K274" i="2"/>
  <c r="B274" i="2" s="1"/>
  <c r="AZ263" i="5"/>
  <c r="L273" i="2"/>
  <c r="C273" i="2" s="1"/>
  <c r="K273" i="2"/>
  <c r="B273" i="2" s="1"/>
  <c r="AZ262" i="5"/>
  <c r="L272" i="2"/>
  <c r="K272" i="2"/>
  <c r="B272" i="2" s="1"/>
  <c r="AZ261" i="5"/>
  <c r="L271" i="2"/>
  <c r="C271" i="2" s="1"/>
  <c r="AZ260" i="5"/>
  <c r="L270" i="2"/>
  <c r="C270" i="2" s="1"/>
  <c r="AZ259" i="5"/>
  <c r="L269" i="2"/>
  <c r="C269" i="2" s="1"/>
  <c r="K269" i="2"/>
  <c r="B269" i="2" s="1"/>
  <c r="AZ258" i="5"/>
  <c r="L267" i="2"/>
  <c r="C267" i="2" s="1"/>
  <c r="K267" i="2"/>
  <c r="B267" i="2" s="1"/>
  <c r="AZ257" i="5"/>
  <c r="L266" i="2"/>
  <c r="C266" i="2" s="1"/>
  <c r="K266" i="2"/>
  <c r="B266" i="2" s="1"/>
  <c r="AZ256" i="5"/>
  <c r="L265" i="2"/>
  <c r="C265" i="2" s="1"/>
  <c r="K265" i="2"/>
  <c r="B265" i="2" s="1"/>
  <c r="AZ255" i="5"/>
  <c r="L264" i="2"/>
  <c r="K264" i="2"/>
  <c r="B264" i="2" s="1"/>
  <c r="AZ254" i="5"/>
  <c r="L263" i="2"/>
  <c r="C263" i="2" s="1"/>
  <c r="K263" i="2"/>
  <c r="B263" i="2" s="1"/>
  <c r="AZ253" i="5"/>
  <c r="L262" i="2"/>
  <c r="C262" i="2" s="1"/>
  <c r="K262" i="2"/>
  <c r="B262" i="2" s="1"/>
  <c r="AZ252" i="5"/>
  <c r="L261" i="2"/>
  <c r="K261" i="2"/>
  <c r="B261" i="2" s="1"/>
  <c r="AZ251" i="5"/>
  <c r="L260" i="2"/>
  <c r="K260" i="2"/>
  <c r="B260" i="2" s="1"/>
  <c r="AZ250" i="5"/>
  <c r="L259" i="2"/>
  <c r="C259" i="2" s="1"/>
  <c r="K259" i="2"/>
  <c r="B259" i="2" s="1"/>
  <c r="AZ249" i="5"/>
  <c r="L258" i="2"/>
  <c r="C258" i="2" s="1"/>
  <c r="K258" i="2"/>
  <c r="B258" i="2" s="1"/>
  <c r="AZ248" i="5"/>
  <c r="L257" i="2"/>
  <c r="C257" i="2" s="1"/>
  <c r="K257" i="2"/>
  <c r="B257" i="2" s="1"/>
  <c r="AZ247" i="5"/>
  <c r="L256" i="2"/>
  <c r="K256" i="2"/>
  <c r="B256" i="2" s="1"/>
  <c r="AZ246" i="5"/>
  <c r="L255" i="2"/>
  <c r="C255" i="2" s="1"/>
  <c r="K255" i="2"/>
  <c r="B255" i="2" s="1"/>
  <c r="AZ245" i="5"/>
  <c r="L254" i="2"/>
  <c r="C254" i="2" s="1"/>
  <c r="K254" i="2"/>
  <c r="B254" i="2" s="1"/>
  <c r="AZ244" i="5"/>
  <c r="L253" i="2"/>
  <c r="C253" i="2" s="1"/>
  <c r="AZ243" i="5"/>
  <c r="L252" i="2"/>
  <c r="K252" i="2"/>
  <c r="B252" i="2" s="1"/>
  <c r="AZ242" i="5"/>
  <c r="L251" i="2"/>
  <c r="C251" i="2" s="1"/>
  <c r="K251" i="2"/>
  <c r="B251" i="2" s="1"/>
  <c r="AZ241" i="5"/>
  <c r="L250" i="2"/>
  <c r="C250" i="2" s="1"/>
  <c r="K250" i="2"/>
  <c r="B250" i="2" s="1"/>
  <c r="AZ240" i="5"/>
  <c r="L249" i="2"/>
  <c r="C249" i="2" s="1"/>
  <c r="K249" i="2"/>
  <c r="B249" i="2" s="1"/>
  <c r="AZ239" i="5"/>
  <c r="L248" i="2"/>
  <c r="K248" i="2"/>
  <c r="B248" i="2" s="1"/>
  <c r="AZ238" i="5"/>
  <c r="L247" i="2"/>
  <c r="C247" i="2" s="1"/>
  <c r="K247" i="2"/>
  <c r="B247" i="2" s="1"/>
  <c r="AZ237" i="5"/>
  <c r="L246" i="2"/>
  <c r="C246" i="2" s="1"/>
  <c r="K246" i="2"/>
  <c r="B246" i="2" s="1"/>
  <c r="AZ236" i="5"/>
  <c r="L245" i="2"/>
  <c r="K245" i="2"/>
  <c r="B245" i="2" s="1"/>
  <c r="AZ235" i="5"/>
  <c r="L244" i="2"/>
  <c r="K244" i="2"/>
  <c r="B244" i="2" s="1"/>
  <c r="AZ234" i="5"/>
  <c r="L243" i="2"/>
  <c r="C243" i="2" s="1"/>
  <c r="K243" i="2"/>
  <c r="B243" i="2" s="1"/>
  <c r="AZ233" i="5"/>
  <c r="L242" i="2"/>
  <c r="C242" i="2" s="1"/>
  <c r="K242" i="2"/>
  <c r="B242" i="2" s="1"/>
  <c r="AZ232" i="5"/>
  <c r="L241" i="2"/>
  <c r="C241" i="2" s="1"/>
  <c r="K241" i="2"/>
  <c r="B241" i="2" s="1"/>
  <c r="AZ231" i="5"/>
  <c r="L240" i="2"/>
  <c r="K240" i="2"/>
  <c r="B240" i="2" s="1"/>
  <c r="AZ230" i="5"/>
  <c r="L239" i="2"/>
  <c r="C239" i="2" s="1"/>
  <c r="K239" i="2"/>
  <c r="B239" i="2" s="1"/>
  <c r="AZ229" i="5"/>
  <c r="L238" i="2"/>
  <c r="C238" i="2" s="1"/>
  <c r="AZ228" i="5"/>
  <c r="L237" i="2"/>
  <c r="C237" i="2" s="1"/>
  <c r="K237" i="2"/>
  <c r="B237" i="2" s="1"/>
  <c r="AZ227" i="5"/>
  <c r="L236" i="2"/>
  <c r="K236" i="2"/>
  <c r="B236" i="2" s="1"/>
  <c r="AZ226" i="5"/>
  <c r="L235" i="2"/>
  <c r="C235" i="2" s="1"/>
  <c r="K235" i="2"/>
  <c r="B235" i="2" s="1"/>
  <c r="AZ225" i="5"/>
  <c r="L233" i="2"/>
  <c r="C233" i="2" s="1"/>
  <c r="K233" i="2"/>
  <c r="B233" i="2" s="1"/>
  <c r="AZ224" i="5"/>
  <c r="L232" i="2"/>
  <c r="C232" i="2" s="1"/>
  <c r="K232" i="2"/>
  <c r="B232" i="2" s="1"/>
  <c r="L231" i="2"/>
  <c r="K231" i="2"/>
  <c r="B231" i="2" s="1"/>
  <c r="L230" i="2"/>
  <c r="C230" i="2" s="1"/>
  <c r="K230" i="2"/>
  <c r="B230" i="2" s="1"/>
  <c r="AZ221" i="5"/>
  <c r="L229" i="2"/>
  <c r="C229" i="2" s="1"/>
  <c r="K229" i="2"/>
  <c r="B229" i="2" s="1"/>
  <c r="AZ220" i="5"/>
  <c r="L228" i="2"/>
  <c r="C228" i="2" s="1"/>
  <c r="K228" i="2"/>
  <c r="B228" i="2" s="1"/>
  <c r="AZ219" i="5"/>
  <c r="L227" i="2"/>
  <c r="K227" i="2"/>
  <c r="B227" i="2" s="1"/>
  <c r="AZ218" i="5"/>
  <c r="L226" i="2"/>
  <c r="C226" i="2" s="1"/>
  <c r="K226" i="2"/>
  <c r="B226" i="2" s="1"/>
  <c r="AZ217" i="5"/>
  <c r="L225" i="2"/>
  <c r="C225" i="2" s="1"/>
  <c r="K225" i="2"/>
  <c r="B225" i="2" s="1"/>
  <c r="AZ216" i="5"/>
  <c r="L224" i="2"/>
  <c r="K224" i="2"/>
  <c r="B224" i="2" s="1"/>
  <c r="AZ215" i="5"/>
  <c r="L223" i="2"/>
  <c r="K223" i="2"/>
  <c r="B223" i="2" s="1"/>
  <c r="AZ214" i="5"/>
  <c r="L221" i="2"/>
  <c r="C221" i="2" s="1"/>
  <c r="K221" i="2"/>
  <c r="B221" i="2" s="1"/>
  <c r="AZ213" i="5"/>
  <c r="L220" i="2"/>
  <c r="C220" i="2" s="1"/>
  <c r="K220" i="2"/>
  <c r="B220" i="2" s="1"/>
  <c r="AZ212" i="5"/>
  <c r="L219" i="2"/>
  <c r="K219" i="2"/>
  <c r="B219" i="2" s="1"/>
  <c r="AZ211" i="5"/>
  <c r="L218" i="2"/>
  <c r="K218" i="2"/>
  <c r="B218" i="2" s="1"/>
  <c r="AZ210" i="5"/>
  <c r="L217" i="2"/>
  <c r="C217" i="2" s="1"/>
  <c r="K217" i="2"/>
  <c r="B217" i="2" s="1"/>
  <c r="AZ209" i="5"/>
  <c r="L216" i="2"/>
  <c r="C216" i="2" s="1"/>
  <c r="K216" i="2"/>
  <c r="B216" i="2" s="1"/>
  <c r="AZ208" i="5"/>
  <c r="L215" i="2"/>
  <c r="C215" i="2" s="1"/>
  <c r="K215" i="2"/>
  <c r="B215" i="2" s="1"/>
  <c r="AZ207" i="5"/>
  <c r="L214" i="2"/>
  <c r="C214" i="2" s="1"/>
  <c r="K214" i="2"/>
  <c r="B214" i="2" s="1"/>
  <c r="AZ206" i="5"/>
  <c r="L213" i="2"/>
  <c r="C213" i="2" s="1"/>
  <c r="K213" i="2"/>
  <c r="B213" i="2" s="1"/>
  <c r="AZ205" i="5"/>
  <c r="L212" i="2"/>
  <c r="C212" i="2" s="1"/>
  <c r="AZ204" i="5"/>
  <c r="L211" i="2"/>
  <c r="K211" i="2"/>
  <c r="B211" i="2" s="1"/>
  <c r="AZ203" i="5"/>
  <c r="L210" i="2"/>
  <c r="K210" i="2"/>
  <c r="B210" i="2" s="1"/>
  <c r="AZ202" i="5"/>
  <c r="L209" i="2"/>
  <c r="C209" i="2" s="1"/>
  <c r="K209" i="2"/>
  <c r="B209" i="2" s="1"/>
  <c r="AZ201" i="5"/>
  <c r="L208" i="2"/>
  <c r="C208" i="2" s="1"/>
  <c r="K208" i="2"/>
  <c r="B208" i="2" s="1"/>
  <c r="AZ200" i="5"/>
  <c r="L207" i="2"/>
  <c r="C207" i="2" s="1"/>
  <c r="K207" i="2"/>
  <c r="B207" i="2" s="1"/>
  <c r="AZ199" i="5"/>
  <c r="L206" i="2"/>
  <c r="C206" i="2" s="1"/>
  <c r="K206" i="2"/>
  <c r="B206" i="2" s="1"/>
  <c r="AZ198" i="5"/>
  <c r="L205" i="2"/>
  <c r="C205" i="2" s="1"/>
  <c r="K205" i="2"/>
  <c r="B205" i="2" s="1"/>
  <c r="AZ197" i="5"/>
  <c r="L204" i="2"/>
  <c r="C204" i="2" s="1"/>
  <c r="K204" i="2"/>
  <c r="B204" i="2" s="1"/>
  <c r="AZ196" i="5"/>
  <c r="L203" i="2"/>
  <c r="K203" i="2"/>
  <c r="B203" i="2" s="1"/>
  <c r="AZ195" i="5"/>
  <c r="L202" i="2"/>
  <c r="K202" i="2"/>
  <c r="B202" i="2" s="1"/>
  <c r="AZ194" i="5"/>
  <c r="L201" i="2"/>
  <c r="C201" i="2" s="1"/>
  <c r="K201" i="2"/>
  <c r="B201" i="2" s="1"/>
  <c r="AZ193" i="5"/>
  <c r="L200" i="2"/>
  <c r="C200" i="2" s="1"/>
  <c r="K200" i="2"/>
  <c r="B200" i="2" s="1"/>
  <c r="AZ192" i="5"/>
  <c r="L199" i="2"/>
  <c r="C199" i="2" s="1"/>
  <c r="K199" i="2"/>
  <c r="B199" i="2" s="1"/>
  <c r="AZ191" i="5"/>
  <c r="L197" i="2"/>
  <c r="C197" i="2" s="1"/>
  <c r="K197" i="2"/>
  <c r="B197" i="2" s="1"/>
  <c r="AZ190" i="5"/>
  <c r="L196" i="2"/>
  <c r="C196" i="2" s="1"/>
  <c r="K196" i="2"/>
  <c r="B196" i="2" s="1"/>
  <c r="AZ189" i="5"/>
  <c r="L195" i="2"/>
  <c r="C195" i="2" s="1"/>
  <c r="AZ188" i="5"/>
  <c r="L194" i="2"/>
  <c r="K194" i="2"/>
  <c r="B194" i="2" s="1"/>
  <c r="AZ187" i="5"/>
  <c r="L193" i="2"/>
  <c r="C193" i="2" s="1"/>
  <c r="K193" i="2"/>
  <c r="B193" i="2" s="1"/>
  <c r="AZ186" i="5"/>
  <c r="L192" i="2"/>
  <c r="C192" i="2" s="1"/>
  <c r="K192" i="2"/>
  <c r="B192" i="2" s="1"/>
  <c r="AZ185" i="5"/>
  <c r="L191" i="2"/>
  <c r="C191" i="2" s="1"/>
  <c r="K191" i="2"/>
  <c r="B191" i="2" s="1"/>
  <c r="AZ184" i="5"/>
  <c r="L190" i="2"/>
  <c r="C190" i="2" s="1"/>
  <c r="K190" i="2"/>
  <c r="B190" i="2" s="1"/>
  <c r="AZ183" i="5"/>
  <c r="L189" i="2"/>
  <c r="C189" i="2" s="1"/>
  <c r="K189" i="2"/>
  <c r="B189" i="2" s="1"/>
  <c r="AZ182" i="5"/>
  <c r="L188" i="2"/>
  <c r="C188" i="2" s="1"/>
  <c r="K188" i="2"/>
  <c r="B188" i="2" s="1"/>
  <c r="AZ181" i="5"/>
  <c r="L186" i="2"/>
  <c r="C186" i="2" s="1"/>
  <c r="K186" i="2"/>
  <c r="B186" i="2" s="1"/>
  <c r="AZ180" i="5"/>
  <c r="L185" i="2"/>
  <c r="K185" i="2"/>
  <c r="B185" i="2" s="1"/>
  <c r="AZ179" i="5"/>
  <c r="L184" i="2"/>
  <c r="C184" i="2" s="1"/>
  <c r="K184" i="2"/>
  <c r="B184" i="2" s="1"/>
  <c r="AZ178" i="5"/>
  <c r="L183" i="2"/>
  <c r="C183" i="2" s="1"/>
  <c r="K183" i="2"/>
  <c r="B183" i="2" s="1"/>
  <c r="AZ177" i="5"/>
  <c r="L182" i="2"/>
  <c r="C182" i="2" s="1"/>
  <c r="K182" i="2"/>
  <c r="B182" i="2" s="1"/>
  <c r="AZ176" i="5"/>
  <c r="K181" i="2"/>
  <c r="B181" i="2" s="1"/>
  <c r="AZ175" i="5"/>
  <c r="L180" i="2"/>
  <c r="C180" i="2" s="1"/>
  <c r="K180" i="2"/>
  <c r="B180" i="2" s="1"/>
  <c r="AZ174" i="5"/>
  <c r="L179" i="2"/>
  <c r="C179" i="2" s="1"/>
  <c r="K179" i="2"/>
  <c r="B179" i="2" s="1"/>
  <c r="AZ173" i="5"/>
  <c r="L178" i="2"/>
  <c r="C178" i="2" s="1"/>
  <c r="K178" i="2"/>
  <c r="B178" i="2" s="1"/>
  <c r="AZ172" i="5"/>
  <c r="L177" i="2"/>
  <c r="K177" i="2"/>
  <c r="B177" i="2" s="1"/>
  <c r="AZ171" i="5"/>
  <c r="L175" i="2"/>
  <c r="K175" i="2"/>
  <c r="B175" i="2" s="1"/>
  <c r="AZ170" i="5"/>
  <c r="L174" i="2"/>
  <c r="C174" i="2" s="1"/>
  <c r="K174" i="2"/>
  <c r="B174" i="2" s="1"/>
  <c r="AZ169" i="5"/>
  <c r="L173" i="2"/>
  <c r="C173" i="2" s="1"/>
  <c r="K173" i="2"/>
  <c r="B173" i="2" s="1"/>
  <c r="AZ168" i="5"/>
  <c r="L172" i="2"/>
  <c r="C172" i="2" s="1"/>
  <c r="K172" i="2"/>
  <c r="B172" i="2" s="1"/>
  <c r="AZ167" i="5"/>
  <c r="L171" i="2"/>
  <c r="C171" i="2" s="1"/>
  <c r="K171" i="2"/>
  <c r="B171" i="2" s="1"/>
  <c r="AZ166" i="5"/>
  <c r="L170" i="2"/>
  <c r="C170" i="2" s="1"/>
  <c r="K170" i="2"/>
  <c r="B170" i="2" s="1"/>
  <c r="AZ165" i="5"/>
  <c r="L169" i="2"/>
  <c r="C169" i="2" s="1"/>
  <c r="K169" i="2"/>
  <c r="B169" i="2" s="1"/>
  <c r="AZ164" i="5"/>
  <c r="L168" i="2"/>
  <c r="K168" i="2"/>
  <c r="B168" i="2" s="1"/>
  <c r="AZ163" i="5"/>
  <c r="L167" i="2"/>
  <c r="K167" i="2"/>
  <c r="B167" i="2" s="1"/>
  <c r="L166" i="2"/>
  <c r="C166" i="2" s="1"/>
  <c r="K166" i="2"/>
  <c r="B166" i="2" s="1"/>
  <c r="AZ161" i="5"/>
  <c r="L165" i="2"/>
  <c r="C165" i="2" s="1"/>
  <c r="AZ160" i="5"/>
  <c r="L164" i="2"/>
  <c r="K164" i="2"/>
  <c r="B164" i="2" s="1"/>
  <c r="AZ159" i="5"/>
  <c r="L163" i="2"/>
  <c r="C163" i="2" s="1"/>
  <c r="K163" i="2"/>
  <c r="B163" i="2" s="1"/>
  <c r="AZ158" i="5"/>
  <c r="L162" i="2"/>
  <c r="C162" i="2" s="1"/>
  <c r="K162" i="2"/>
  <c r="B162" i="2" s="1"/>
  <c r="AZ157" i="5"/>
  <c r="L161" i="2"/>
  <c r="C161" i="2" s="1"/>
  <c r="K161" i="2"/>
  <c r="B161" i="2" s="1"/>
  <c r="AZ156" i="5"/>
  <c r="L160" i="2"/>
  <c r="C160" i="2" s="1"/>
  <c r="K160" i="2"/>
  <c r="B160" i="2" s="1"/>
  <c r="L159" i="2"/>
  <c r="K159" i="2"/>
  <c r="B159" i="2" s="1"/>
  <c r="AZ154" i="5"/>
  <c r="L158" i="2"/>
  <c r="C158" i="2" s="1"/>
  <c r="K158" i="2"/>
  <c r="B158" i="2" s="1"/>
  <c r="AZ153" i="5"/>
  <c r="L157" i="2"/>
  <c r="C157" i="2" s="1"/>
  <c r="K157" i="2"/>
  <c r="B157" i="2" s="1"/>
  <c r="AZ152" i="5"/>
  <c r="L155" i="2"/>
  <c r="C155" i="2" s="1"/>
  <c r="K155" i="2"/>
  <c r="B155" i="2" s="1"/>
  <c r="L154" i="2"/>
  <c r="C154" i="2" s="1"/>
  <c r="K154" i="2"/>
  <c r="B154" i="2" s="1"/>
  <c r="AZ150" i="5"/>
  <c r="L153" i="2"/>
  <c r="K153" i="2"/>
  <c r="B153" i="2" s="1"/>
  <c r="AZ149" i="5"/>
  <c r="L152" i="2"/>
  <c r="C152" i="2" s="1"/>
  <c r="K152" i="2"/>
  <c r="B152" i="2" s="1"/>
  <c r="AZ148" i="5"/>
  <c r="L151" i="2"/>
  <c r="C151" i="2" s="1"/>
  <c r="K151" i="2"/>
  <c r="B151" i="2" s="1"/>
  <c r="AZ147" i="5"/>
  <c r="L150" i="2"/>
  <c r="K150" i="2"/>
  <c r="B150" i="2" s="1"/>
  <c r="AZ146" i="5"/>
  <c r="L149" i="2"/>
  <c r="C149" i="2" s="1"/>
  <c r="K149" i="2"/>
  <c r="B149" i="2" s="1"/>
  <c r="AZ145" i="5"/>
  <c r="L148" i="2"/>
  <c r="C148" i="2" s="1"/>
  <c r="AZ144" i="5"/>
  <c r="L147" i="2"/>
  <c r="C147" i="2" s="1"/>
  <c r="K147" i="2"/>
  <c r="B147" i="2" s="1"/>
  <c r="AZ143" i="5"/>
  <c r="L146" i="2"/>
  <c r="C146" i="2" s="1"/>
  <c r="K146" i="2"/>
  <c r="B146" i="2" s="1"/>
  <c r="AZ142" i="5"/>
  <c r="L145" i="2"/>
  <c r="K145" i="2"/>
  <c r="B145" i="2" s="1"/>
  <c r="AZ141" i="5"/>
  <c r="L144" i="2"/>
  <c r="C144" i="2" s="1"/>
  <c r="K144" i="2"/>
  <c r="B144" i="2" s="1"/>
  <c r="AZ140" i="5"/>
  <c r="L143" i="2"/>
  <c r="C143" i="2" s="1"/>
  <c r="K143" i="2"/>
  <c r="B143" i="2" s="1"/>
  <c r="AZ139" i="5"/>
  <c r="L142" i="2"/>
  <c r="K142" i="2"/>
  <c r="B142" i="2" s="1"/>
  <c r="AZ138" i="5"/>
  <c r="L141" i="2"/>
  <c r="C141" i="2" s="1"/>
  <c r="K141" i="2"/>
  <c r="B141" i="2" s="1"/>
  <c r="AZ137" i="5"/>
  <c r="L140" i="2"/>
  <c r="C140" i="2" s="1"/>
  <c r="K140" i="2"/>
  <c r="B140" i="2" s="1"/>
  <c r="AZ136" i="5"/>
  <c r="L139" i="2"/>
  <c r="C139" i="2" s="1"/>
  <c r="K139" i="2"/>
  <c r="B139" i="2" s="1"/>
  <c r="AZ135" i="5"/>
  <c r="L138" i="2"/>
  <c r="C138" i="2" s="1"/>
  <c r="K138" i="2"/>
  <c r="B138" i="2" s="1"/>
  <c r="AZ134" i="5"/>
  <c r="L137" i="2"/>
  <c r="K137" i="2"/>
  <c r="B137" i="2" s="1"/>
  <c r="AZ133" i="5"/>
  <c r="L136" i="2"/>
  <c r="C136" i="2" s="1"/>
  <c r="K136" i="2"/>
  <c r="B136" i="2" s="1"/>
  <c r="AZ132" i="5"/>
  <c r="L135" i="2"/>
  <c r="C135" i="2" s="1"/>
  <c r="K135" i="2"/>
  <c r="B135" i="2" s="1"/>
  <c r="AZ131" i="5"/>
  <c r="L134" i="2"/>
  <c r="K134" i="2"/>
  <c r="B134" i="2" s="1"/>
  <c r="AZ130" i="5"/>
  <c r="L133" i="2"/>
  <c r="C133" i="2" s="1"/>
  <c r="K133" i="2"/>
  <c r="B133" i="2" s="1"/>
  <c r="AZ129" i="5"/>
  <c r="L132" i="2"/>
  <c r="C132" i="2" s="1"/>
  <c r="K132" i="2"/>
  <c r="B132" i="2" s="1"/>
  <c r="AZ128" i="5"/>
  <c r="L131" i="2"/>
  <c r="C131" i="2" s="1"/>
  <c r="K131" i="2"/>
  <c r="B131" i="2" s="1"/>
  <c r="AZ127" i="5"/>
  <c r="L129" i="2"/>
  <c r="C129" i="2" s="1"/>
  <c r="K129" i="2"/>
  <c r="B129" i="2" s="1"/>
  <c r="AZ126" i="5"/>
  <c r="L128" i="2"/>
  <c r="K128" i="2"/>
  <c r="B128" i="2" s="1"/>
  <c r="AZ125" i="5"/>
  <c r="L127" i="2"/>
  <c r="C127" i="2" s="1"/>
  <c r="K127" i="2"/>
  <c r="B127" i="2" s="1"/>
  <c r="AZ124" i="5"/>
  <c r="L126" i="2"/>
  <c r="C126" i="2" s="1"/>
  <c r="K126" i="2"/>
  <c r="B126" i="2" s="1"/>
  <c r="AZ123" i="5"/>
  <c r="L125" i="2"/>
  <c r="K125" i="2"/>
  <c r="B125" i="2" s="1"/>
  <c r="AZ122" i="5"/>
  <c r="L124" i="2"/>
  <c r="C124" i="2" s="1"/>
  <c r="K124" i="2"/>
  <c r="B124" i="2" s="1"/>
  <c r="AZ121" i="5"/>
  <c r="L123" i="2"/>
  <c r="C123" i="2" s="1"/>
  <c r="K123" i="2"/>
  <c r="B123" i="2" s="1"/>
  <c r="AZ120" i="5"/>
  <c r="L122" i="2"/>
  <c r="C122" i="2" s="1"/>
  <c r="K122" i="2"/>
  <c r="B122" i="2" s="1"/>
  <c r="AZ119" i="5"/>
  <c r="L121" i="2"/>
  <c r="C121" i="2" s="1"/>
  <c r="K121" i="2"/>
  <c r="B121" i="2" s="1"/>
  <c r="AZ118" i="5"/>
  <c r="L120" i="2"/>
  <c r="K120" i="2"/>
  <c r="B120" i="2" s="1"/>
  <c r="AZ117" i="5"/>
  <c r="L119" i="2"/>
  <c r="C119" i="2" s="1"/>
  <c r="K119" i="2"/>
  <c r="B119" i="2" s="1"/>
  <c r="AZ116" i="5"/>
  <c r="L118" i="2"/>
  <c r="C118" i="2" s="1"/>
  <c r="K118" i="2"/>
  <c r="B118" i="2" s="1"/>
  <c r="AZ115" i="5"/>
  <c r="L117" i="2"/>
  <c r="K117" i="2"/>
  <c r="B117" i="2" s="1"/>
  <c r="AZ114" i="5"/>
  <c r="L116" i="2"/>
  <c r="C116" i="2" s="1"/>
  <c r="K116" i="2"/>
  <c r="B116" i="2" s="1"/>
  <c r="AZ113" i="5"/>
  <c r="L115" i="2"/>
  <c r="C115" i="2" s="1"/>
  <c r="K115" i="2"/>
  <c r="B115" i="2" s="1"/>
  <c r="AZ112" i="5"/>
  <c r="L114" i="2"/>
  <c r="C114" i="2" s="1"/>
  <c r="K114" i="2"/>
  <c r="B114" i="2" s="1"/>
  <c r="AZ111" i="5"/>
  <c r="L113" i="2"/>
  <c r="K113" i="2"/>
  <c r="B113" i="2" s="1"/>
  <c r="AZ110" i="5"/>
  <c r="L112" i="2"/>
  <c r="K112" i="2"/>
  <c r="B112" i="2" s="1"/>
  <c r="AZ109" i="5"/>
  <c r="L111" i="2"/>
  <c r="C111" i="2" s="1"/>
  <c r="K111" i="2"/>
  <c r="B111" i="2" s="1"/>
  <c r="AZ108" i="5"/>
  <c r="L110" i="2"/>
  <c r="C110" i="2" s="1"/>
  <c r="K110" i="2"/>
  <c r="B110" i="2" s="1"/>
  <c r="AZ107" i="5"/>
  <c r="L108" i="2"/>
  <c r="C108" i="2" s="1"/>
  <c r="K108" i="2"/>
  <c r="B108" i="2" s="1"/>
  <c r="AZ106" i="5"/>
  <c r="L107" i="2"/>
  <c r="C107" i="2" s="1"/>
  <c r="K107" i="2"/>
  <c r="B107" i="2" s="1"/>
  <c r="AZ105" i="5"/>
  <c r="L106" i="2"/>
  <c r="C106" i="2" s="1"/>
  <c r="K106" i="2"/>
  <c r="B106" i="2" s="1"/>
  <c r="AZ104" i="5"/>
  <c r="L105" i="2"/>
  <c r="C105" i="2" s="1"/>
  <c r="K105" i="2"/>
  <c r="B105" i="2" s="1"/>
  <c r="AZ103" i="5"/>
  <c r="L104" i="2"/>
  <c r="C104" i="2" s="1"/>
  <c r="K104" i="2"/>
  <c r="B104" i="2" s="1"/>
  <c r="AZ102" i="5"/>
  <c r="L103" i="2"/>
  <c r="K103" i="2"/>
  <c r="B103" i="2" s="1"/>
  <c r="AZ101" i="5"/>
  <c r="L102" i="2"/>
  <c r="C102" i="2" s="1"/>
  <c r="K102" i="2"/>
  <c r="B102" i="2" s="1"/>
  <c r="AZ100" i="5"/>
  <c r="L101" i="2"/>
  <c r="K101" i="2"/>
  <c r="B101" i="2" s="1"/>
  <c r="AZ99" i="5"/>
  <c r="L100" i="2"/>
  <c r="C100" i="2" s="1"/>
  <c r="K100" i="2"/>
  <c r="B100" i="2" s="1"/>
  <c r="AZ98" i="5"/>
  <c r="L99" i="2"/>
  <c r="C99" i="2" s="1"/>
  <c r="K99" i="2"/>
  <c r="B99" i="2" s="1"/>
  <c r="AZ97" i="5"/>
  <c r="L98" i="2"/>
  <c r="C98" i="2" s="1"/>
  <c r="K98" i="2"/>
  <c r="B98" i="2" s="1"/>
  <c r="AZ96" i="5"/>
  <c r="L97" i="2"/>
  <c r="C97" i="2" s="1"/>
  <c r="K97" i="2"/>
  <c r="B97" i="2" s="1"/>
  <c r="AZ95" i="5"/>
  <c r="L96" i="2"/>
  <c r="C96" i="2" s="1"/>
  <c r="K96" i="2"/>
  <c r="B96" i="2" s="1"/>
  <c r="AZ94" i="5"/>
  <c r="L95" i="2"/>
  <c r="K95" i="2"/>
  <c r="B95" i="2" s="1"/>
  <c r="AZ93" i="5"/>
  <c r="L94" i="2"/>
  <c r="C94" i="2" s="1"/>
  <c r="K94" i="2"/>
  <c r="B94" i="2" s="1"/>
  <c r="AZ92" i="5"/>
  <c r="L93" i="2"/>
  <c r="K93" i="2"/>
  <c r="B93" i="2" s="1"/>
  <c r="AZ91" i="5"/>
  <c r="L92" i="2"/>
  <c r="C92" i="2" s="1"/>
  <c r="K92" i="2"/>
  <c r="B92" i="2" s="1"/>
  <c r="AZ90" i="5"/>
  <c r="L91" i="2"/>
  <c r="C91" i="2" s="1"/>
  <c r="K91" i="2"/>
  <c r="B91" i="2" s="1"/>
  <c r="AZ89" i="5"/>
  <c r="L90" i="2"/>
  <c r="C90" i="2" s="1"/>
  <c r="K90" i="2"/>
  <c r="B90" i="2" s="1"/>
  <c r="AZ88" i="5"/>
  <c r="L88" i="2"/>
  <c r="C88" i="2" s="1"/>
  <c r="K88" i="2"/>
  <c r="B88" i="2" s="1"/>
  <c r="AZ87" i="5"/>
  <c r="L87" i="2"/>
  <c r="K87" i="2"/>
  <c r="B87" i="2" s="1"/>
  <c r="AZ86" i="5"/>
  <c r="L85" i="2"/>
  <c r="C85" i="2" s="1"/>
  <c r="K85" i="2"/>
  <c r="B85" i="2" s="1"/>
  <c r="AZ85" i="5"/>
  <c r="L84" i="2"/>
  <c r="C84" i="2" s="1"/>
  <c r="K84" i="2"/>
  <c r="B84" i="2" s="1"/>
  <c r="L83" i="2"/>
  <c r="C83" i="2" s="1"/>
  <c r="K83" i="2"/>
  <c r="B83" i="2" s="1"/>
  <c r="L82" i="2"/>
  <c r="K82" i="2"/>
  <c r="B82" i="2" s="1"/>
  <c r="AZ82" i="5"/>
  <c r="L81" i="2"/>
  <c r="C81" i="2" s="1"/>
  <c r="K81" i="2"/>
  <c r="B81" i="2" s="1"/>
  <c r="AZ81" i="5"/>
  <c r="L80" i="2"/>
  <c r="C80" i="2" s="1"/>
  <c r="K80" i="2"/>
  <c r="B80" i="2" s="1"/>
  <c r="AZ80" i="5"/>
  <c r="L79" i="2"/>
  <c r="C79" i="2" s="1"/>
  <c r="K79" i="2"/>
  <c r="B79" i="2" s="1"/>
  <c r="AZ79" i="5"/>
  <c r="L78" i="2"/>
  <c r="K78" i="2"/>
  <c r="B78" i="2" s="1"/>
  <c r="AZ78" i="5"/>
  <c r="L77" i="2"/>
  <c r="C77" i="2" s="1"/>
  <c r="K77" i="2"/>
  <c r="B77" i="2" s="1"/>
  <c r="L76" i="2"/>
  <c r="C76" i="2" s="1"/>
  <c r="K76" i="2"/>
  <c r="B76" i="2" s="1"/>
  <c r="AZ76" i="5"/>
  <c r="L75" i="2"/>
  <c r="C75" i="2" s="1"/>
  <c r="K75" i="2"/>
  <c r="B75" i="2" s="1"/>
  <c r="AZ75" i="5"/>
  <c r="L73" i="2"/>
  <c r="K73" i="2"/>
  <c r="B73" i="2" s="1"/>
  <c r="L72" i="2"/>
  <c r="C72" i="2" s="1"/>
  <c r="K72" i="2"/>
  <c r="B72" i="2" s="1"/>
  <c r="L71" i="2"/>
  <c r="C71" i="2" s="1"/>
  <c r="K71" i="2"/>
  <c r="B71" i="2" s="1"/>
  <c r="L70" i="2"/>
  <c r="C70" i="2" s="1"/>
  <c r="K70" i="2"/>
  <c r="B70" i="2" s="1"/>
  <c r="L69" i="2"/>
  <c r="K69" i="2"/>
  <c r="B69" i="2" s="1"/>
  <c r="AZ70" i="5"/>
  <c r="L68" i="2"/>
  <c r="C68" i="2" s="1"/>
  <c r="K68" i="2"/>
  <c r="B68" i="2" s="1"/>
  <c r="AZ69" i="5"/>
  <c r="L67" i="2"/>
  <c r="C67" i="2" s="1"/>
  <c r="K67" i="2"/>
  <c r="B67" i="2" s="1"/>
  <c r="AZ68" i="5"/>
  <c r="L66" i="2"/>
  <c r="C66" i="2" s="1"/>
  <c r="K66" i="2"/>
  <c r="B66" i="2" s="1"/>
  <c r="AZ67" i="5"/>
  <c r="L65" i="2"/>
  <c r="K65" i="2"/>
  <c r="B65" i="2" s="1"/>
  <c r="AZ66" i="5"/>
  <c r="L64" i="2"/>
  <c r="C64" i="2" s="1"/>
  <c r="K64" i="2"/>
  <c r="B64" i="2" s="1"/>
  <c r="L63" i="2"/>
  <c r="C63" i="2" s="1"/>
  <c r="K63" i="2"/>
  <c r="B63" i="2" s="1"/>
  <c r="AZ64" i="5"/>
  <c r="L62" i="2"/>
  <c r="C62" i="2" s="1"/>
  <c r="K62" i="2"/>
  <c r="B62" i="2" s="1"/>
  <c r="AZ63" i="5"/>
  <c r="L60" i="2"/>
  <c r="C60" i="2" s="1"/>
  <c r="K60" i="2"/>
  <c r="B60" i="2" s="1"/>
  <c r="AZ62" i="5"/>
  <c r="L59" i="2"/>
  <c r="C59" i="2" s="1"/>
  <c r="K59" i="2"/>
  <c r="B59" i="2" s="1"/>
  <c r="AZ61" i="5"/>
  <c r="L58" i="2"/>
  <c r="C58" i="2" s="1"/>
  <c r="K58" i="2"/>
  <c r="B58" i="2" s="1"/>
  <c r="AZ60" i="5"/>
  <c r="L57" i="2"/>
  <c r="K57" i="2"/>
  <c r="B57" i="2" s="1"/>
  <c r="AZ59" i="5"/>
  <c r="L56" i="2"/>
  <c r="K56" i="2"/>
  <c r="B56" i="2" s="1"/>
  <c r="AZ58" i="5"/>
  <c r="L55" i="2"/>
  <c r="C55" i="2" s="1"/>
  <c r="K55" i="2"/>
  <c r="B55" i="2" s="1"/>
  <c r="AZ57" i="5"/>
  <c r="L54" i="2"/>
  <c r="C54" i="2" s="1"/>
  <c r="K54" i="2"/>
  <c r="B54" i="2" s="1"/>
  <c r="AZ56" i="5"/>
  <c r="L53" i="2"/>
  <c r="C53" i="2" s="1"/>
  <c r="K53" i="2"/>
  <c r="B53" i="2" s="1"/>
  <c r="AZ55" i="5"/>
  <c r="L52" i="2"/>
  <c r="C52" i="2" s="1"/>
  <c r="K52" i="2"/>
  <c r="B52" i="2" s="1"/>
  <c r="AY54" i="5"/>
  <c r="AX54" i="5"/>
  <c r="BF53" i="5"/>
  <c r="BC53" i="5"/>
  <c r="AZ53" i="5"/>
  <c r="AQ53" i="5"/>
  <c r="AN53" i="5"/>
  <c r="AK53" i="5"/>
  <c r="AH53" i="5"/>
  <c r="AB53" i="5"/>
  <c r="Y53" i="5"/>
  <c r="V53" i="5"/>
  <c r="S53" i="5"/>
  <c r="P53" i="5"/>
  <c r="M53" i="5"/>
  <c r="J53" i="5"/>
  <c r="G53" i="5"/>
  <c r="L50" i="2"/>
  <c r="K50" i="2"/>
  <c r="BF52" i="5"/>
  <c r="BC52" i="5"/>
  <c r="AZ52" i="5"/>
  <c r="AQ52" i="5"/>
  <c r="AN52" i="5"/>
  <c r="AK52" i="5"/>
  <c r="AH52" i="5"/>
  <c r="AB52" i="5"/>
  <c r="Y52" i="5"/>
  <c r="V52" i="5"/>
  <c r="S52" i="5"/>
  <c r="P52" i="5"/>
  <c r="M52" i="5"/>
  <c r="J52" i="5"/>
  <c r="G52" i="5"/>
  <c r="L49" i="2"/>
  <c r="K49" i="2"/>
  <c r="BF51" i="5"/>
  <c r="BC51" i="5"/>
  <c r="AZ51" i="5"/>
  <c r="AQ51" i="5"/>
  <c r="AN51" i="5"/>
  <c r="AK51" i="5"/>
  <c r="AH51" i="5"/>
  <c r="AB51" i="5"/>
  <c r="Y51" i="5"/>
  <c r="V51" i="5"/>
  <c r="S51" i="5"/>
  <c r="P51" i="5"/>
  <c r="M51" i="5"/>
  <c r="J51" i="5"/>
  <c r="G51" i="5"/>
  <c r="L48" i="2"/>
  <c r="K48" i="2"/>
  <c r="BL50" i="5"/>
  <c r="BF50" i="5"/>
  <c r="BC50" i="5"/>
  <c r="AW50" i="5"/>
  <c r="AQ50" i="5"/>
  <c r="AN50" i="5"/>
  <c r="AK50" i="5"/>
  <c r="AH50" i="5"/>
  <c r="AE50" i="5"/>
  <c r="AB50" i="5"/>
  <c r="Y50" i="5"/>
  <c r="V50" i="5"/>
  <c r="S50" i="5"/>
  <c r="P50" i="5"/>
  <c r="M50" i="5"/>
  <c r="J50" i="5"/>
  <c r="G50" i="5"/>
  <c r="L47" i="2"/>
  <c r="K47" i="2"/>
  <c r="BK49" i="5"/>
  <c r="BJ49" i="5"/>
  <c r="BG49" i="5"/>
  <c r="BI49" i="5" s="1"/>
  <c r="BD49" i="5"/>
  <c r="BB49" i="5"/>
  <c r="BA49" i="5"/>
  <c r="AY49" i="5"/>
  <c r="AX49" i="5"/>
  <c r="AV49" i="5"/>
  <c r="AU49" i="5"/>
  <c r="AP49" i="5"/>
  <c r="AO49" i="5"/>
  <c r="AM49" i="5"/>
  <c r="AL49" i="5"/>
  <c r="AJ49" i="5"/>
  <c r="AI49" i="5"/>
  <c r="AG49" i="5"/>
  <c r="AF49" i="5"/>
  <c r="AD49" i="5"/>
  <c r="AA49" i="5"/>
  <c r="Z49" i="5"/>
  <c r="X49" i="5"/>
  <c r="W49" i="5"/>
  <c r="U49" i="5"/>
  <c r="T49" i="5"/>
  <c r="R49" i="5"/>
  <c r="Q49" i="5"/>
  <c r="O49" i="5"/>
  <c r="P49" i="5" s="1"/>
  <c r="L49" i="5"/>
  <c r="K49" i="5"/>
  <c r="I49" i="5"/>
  <c r="H49" i="5"/>
  <c r="F49" i="5"/>
  <c r="E49" i="5"/>
  <c r="BL48" i="5"/>
  <c r="BF48" i="5"/>
  <c r="BC48" i="5"/>
  <c r="AW48" i="5"/>
  <c r="AT48" i="5"/>
  <c r="AQ48" i="5"/>
  <c r="AN48" i="5"/>
  <c r="AK48" i="5"/>
  <c r="AH48" i="5"/>
  <c r="AE48" i="5"/>
  <c r="AB48" i="5"/>
  <c r="Y48" i="5"/>
  <c r="V48" i="5"/>
  <c r="S48" i="5"/>
  <c r="P48" i="5"/>
  <c r="M48" i="5"/>
  <c r="J48" i="5"/>
  <c r="G48" i="5"/>
  <c r="K45" i="2"/>
  <c r="BL47" i="5"/>
  <c r="BF47" i="5"/>
  <c r="BC47" i="5"/>
  <c r="AT47" i="5"/>
  <c r="AQ47" i="5"/>
  <c r="AN47" i="5"/>
  <c r="AK47" i="5"/>
  <c r="AH47" i="5"/>
  <c r="AB47" i="5"/>
  <c r="Y47" i="5"/>
  <c r="V47" i="5"/>
  <c r="S47" i="5"/>
  <c r="P47" i="5"/>
  <c r="M47" i="5"/>
  <c r="J47" i="5"/>
  <c r="G47" i="5"/>
  <c r="K44" i="2"/>
  <c r="BF46" i="5"/>
  <c r="BC46" i="5"/>
  <c r="AT46" i="5"/>
  <c r="AQ46" i="5"/>
  <c r="AN46" i="5"/>
  <c r="AK46" i="5"/>
  <c r="AH46" i="5"/>
  <c r="AB46" i="5"/>
  <c r="Y46" i="5"/>
  <c r="V46" i="5"/>
  <c r="S46" i="5"/>
  <c r="P46" i="5"/>
  <c r="M46" i="5"/>
  <c r="J46" i="5"/>
  <c r="G46" i="5"/>
  <c r="L43" i="2"/>
  <c r="K43" i="2"/>
  <c r="BF45" i="5"/>
  <c r="BC45" i="5"/>
  <c r="AT45" i="5"/>
  <c r="AQ45" i="5"/>
  <c r="AN45" i="5"/>
  <c r="AK45" i="5"/>
  <c r="AH45" i="5"/>
  <c r="AB45" i="5"/>
  <c r="Y45" i="5"/>
  <c r="V45" i="5"/>
  <c r="S45" i="5"/>
  <c r="P45" i="5"/>
  <c r="M45" i="5"/>
  <c r="J45" i="5"/>
  <c r="G45" i="5"/>
  <c r="K42" i="2"/>
  <c r="BL44" i="5"/>
  <c r="BF44" i="5"/>
  <c r="BC44" i="5"/>
  <c r="AT44" i="5"/>
  <c r="AQ44" i="5"/>
  <c r="AN44" i="5"/>
  <c r="AK44" i="5"/>
  <c r="AH44" i="5"/>
  <c r="AE44" i="5"/>
  <c r="AB44" i="5"/>
  <c r="Y44" i="5"/>
  <c r="V44" i="5"/>
  <c r="S44" i="5"/>
  <c r="P44" i="5"/>
  <c r="M44" i="5"/>
  <c r="J44" i="5"/>
  <c r="G44" i="5"/>
  <c r="L41" i="2"/>
  <c r="K41" i="2"/>
  <c r="BL43" i="5"/>
  <c r="BF43" i="5"/>
  <c r="BC43" i="5"/>
  <c r="AT43" i="5"/>
  <c r="AQ43" i="5"/>
  <c r="AN43" i="5"/>
  <c r="AK43" i="5"/>
  <c r="AH43" i="5"/>
  <c r="AB43" i="5"/>
  <c r="Y43" i="5"/>
  <c r="V43" i="5"/>
  <c r="S43" i="5"/>
  <c r="P43" i="5"/>
  <c r="M43" i="5"/>
  <c r="J43" i="5"/>
  <c r="G43" i="5"/>
  <c r="L40" i="2"/>
  <c r="K40" i="2"/>
  <c r="BF42" i="5"/>
  <c r="BC42" i="5"/>
  <c r="AT42" i="5"/>
  <c r="AQ42" i="5"/>
  <c r="AN42" i="5"/>
  <c r="AK42" i="5"/>
  <c r="AH42" i="5"/>
  <c r="AB42" i="5"/>
  <c r="Y42" i="5"/>
  <c r="V42" i="5"/>
  <c r="S42" i="5"/>
  <c r="P42" i="5"/>
  <c r="M42" i="5"/>
  <c r="J42" i="5"/>
  <c r="G42" i="5"/>
  <c r="L39" i="2"/>
  <c r="K39" i="2"/>
  <c r="BF41" i="5"/>
  <c r="BC41" i="5"/>
  <c r="AT41" i="5"/>
  <c r="AQ41" i="5"/>
  <c r="AN41" i="5"/>
  <c r="AK41" i="5"/>
  <c r="AH41" i="5"/>
  <c r="AB41" i="5"/>
  <c r="Y41" i="5"/>
  <c r="V41" i="5"/>
  <c r="S41" i="5"/>
  <c r="P41" i="5"/>
  <c r="M41" i="5"/>
  <c r="J41" i="5"/>
  <c r="G41" i="5"/>
  <c r="L38" i="2"/>
  <c r="K38" i="2"/>
  <c r="BF40" i="5"/>
  <c r="BC40" i="5"/>
  <c r="AT40" i="5"/>
  <c r="AQ40" i="5"/>
  <c r="AN40" i="5"/>
  <c r="AK40" i="5"/>
  <c r="AH40" i="5"/>
  <c r="AE40" i="5"/>
  <c r="AB40" i="5"/>
  <c r="Y40" i="5"/>
  <c r="V40" i="5"/>
  <c r="S40" i="5"/>
  <c r="P40" i="5"/>
  <c r="M40" i="5"/>
  <c r="J40" i="5"/>
  <c r="G40" i="5"/>
  <c r="L37" i="2"/>
  <c r="K37" i="2"/>
  <c r="BF39" i="5"/>
  <c r="BC39" i="5"/>
  <c r="AT39" i="5"/>
  <c r="AQ39" i="5"/>
  <c r="AN39" i="5"/>
  <c r="AK39" i="5"/>
  <c r="AH39" i="5"/>
  <c r="AB39" i="5"/>
  <c r="Y39" i="5"/>
  <c r="V39" i="5"/>
  <c r="S39" i="5"/>
  <c r="P39" i="5"/>
  <c r="M39" i="5"/>
  <c r="J39" i="5"/>
  <c r="G39" i="5"/>
  <c r="K36" i="2"/>
  <c r="BL38" i="5"/>
  <c r="BF38" i="5"/>
  <c r="BC38" i="5"/>
  <c r="AT38" i="5"/>
  <c r="AQ38" i="5"/>
  <c r="AN38" i="5"/>
  <c r="AK38" i="5"/>
  <c r="AH38" i="5"/>
  <c r="AB38" i="5"/>
  <c r="Y38" i="5"/>
  <c r="V38" i="5"/>
  <c r="S38" i="5"/>
  <c r="P38" i="5"/>
  <c r="M38" i="5"/>
  <c r="J38" i="5"/>
  <c r="G38" i="5"/>
  <c r="K35" i="2"/>
  <c r="BF37" i="5"/>
  <c r="BC37" i="5"/>
  <c r="AT37" i="5"/>
  <c r="AQ37" i="5"/>
  <c r="AN37" i="5"/>
  <c r="AK37" i="5"/>
  <c r="AH37" i="5"/>
  <c r="AB37" i="5"/>
  <c r="Y37" i="5"/>
  <c r="V37" i="5"/>
  <c r="S37" i="5"/>
  <c r="P37" i="5"/>
  <c r="M37" i="5"/>
  <c r="J37" i="5"/>
  <c r="G37" i="5"/>
  <c r="L34" i="2"/>
  <c r="K34" i="2"/>
  <c r="BL36" i="5"/>
  <c r="BF36" i="5"/>
  <c r="BC36" i="5"/>
  <c r="AT36" i="5"/>
  <c r="AQ36" i="5"/>
  <c r="AN36" i="5"/>
  <c r="AK36" i="5"/>
  <c r="AH36" i="5"/>
  <c r="AB36" i="5"/>
  <c r="Y36" i="5"/>
  <c r="V36" i="5"/>
  <c r="S36" i="5"/>
  <c r="P36" i="5"/>
  <c r="M36" i="5"/>
  <c r="J36" i="5"/>
  <c r="G36" i="5"/>
  <c r="L33" i="2"/>
  <c r="K33" i="2"/>
  <c r="BL35" i="5"/>
  <c r="BF35" i="5"/>
  <c r="BC35" i="5"/>
  <c r="AW35" i="5"/>
  <c r="AT35" i="5"/>
  <c r="AQ35" i="5"/>
  <c r="AN35" i="5"/>
  <c r="AK35" i="5"/>
  <c r="AH35" i="5"/>
  <c r="AE35" i="5"/>
  <c r="AB35" i="5"/>
  <c r="Y35" i="5"/>
  <c r="V35" i="5"/>
  <c r="S35" i="5"/>
  <c r="P35" i="5"/>
  <c r="M35" i="5"/>
  <c r="J35" i="5"/>
  <c r="G35" i="5"/>
  <c r="K32" i="2"/>
  <c r="BL34" i="5"/>
  <c r="BF34" i="5"/>
  <c r="BC34" i="5"/>
  <c r="AT34" i="5"/>
  <c r="AQ34" i="5"/>
  <c r="AN34" i="5"/>
  <c r="AK34" i="5"/>
  <c r="AH34" i="5"/>
  <c r="AB34" i="5"/>
  <c r="Y34" i="5"/>
  <c r="V34" i="5"/>
  <c r="S34" i="5"/>
  <c r="P34" i="5"/>
  <c r="M34" i="5"/>
  <c r="J34" i="5"/>
  <c r="G34" i="5"/>
  <c r="K31" i="2"/>
  <c r="BL33" i="5"/>
  <c r="BI33" i="5"/>
  <c r="BF33" i="5"/>
  <c r="BC33" i="5"/>
  <c r="AT33" i="5"/>
  <c r="AQ33" i="5"/>
  <c r="AN33" i="5"/>
  <c r="AK33" i="5"/>
  <c r="AH33" i="5"/>
  <c r="AE33" i="5"/>
  <c r="AB33" i="5"/>
  <c r="Y33" i="5"/>
  <c r="V33" i="5"/>
  <c r="S33" i="5"/>
  <c r="P33" i="5"/>
  <c r="M33" i="5"/>
  <c r="J33" i="5"/>
  <c r="G33" i="5"/>
  <c r="K30" i="2"/>
  <c r="BL32" i="5"/>
  <c r="BI32" i="5"/>
  <c r="BF32" i="5"/>
  <c r="BC32" i="5"/>
  <c r="AW32" i="5"/>
  <c r="AT32" i="5"/>
  <c r="AQ32" i="5"/>
  <c r="AN32" i="5"/>
  <c r="AK32" i="5"/>
  <c r="AH32" i="5"/>
  <c r="AE32" i="5"/>
  <c r="AB32" i="5"/>
  <c r="Y32" i="5"/>
  <c r="V32" i="5"/>
  <c r="S32" i="5"/>
  <c r="P32" i="5"/>
  <c r="M32" i="5"/>
  <c r="J32" i="5"/>
  <c r="G32" i="5"/>
  <c r="L29" i="2"/>
  <c r="BL31" i="5"/>
  <c r="BI31" i="5"/>
  <c r="BF31" i="5"/>
  <c r="BC31" i="5"/>
  <c r="AT31" i="5"/>
  <c r="AQ31" i="5"/>
  <c r="AN31" i="5"/>
  <c r="AK31" i="5"/>
  <c r="AH31" i="5"/>
  <c r="AB31" i="5"/>
  <c r="Y31" i="5"/>
  <c r="V31" i="5"/>
  <c r="S31" i="5"/>
  <c r="P31" i="5"/>
  <c r="M31" i="5"/>
  <c r="J31" i="5"/>
  <c r="G31" i="5"/>
  <c r="L28" i="2"/>
  <c r="K28" i="2"/>
  <c r="BL30" i="5"/>
  <c r="BI30" i="5"/>
  <c r="BF30" i="5"/>
  <c r="BC30" i="5"/>
  <c r="AT30" i="5"/>
  <c r="AQ30" i="5"/>
  <c r="AN30" i="5"/>
  <c r="AK30" i="5"/>
  <c r="AH30" i="5"/>
  <c r="AE30" i="5"/>
  <c r="AB30" i="5"/>
  <c r="Y30" i="5"/>
  <c r="V30" i="5"/>
  <c r="S30" i="5"/>
  <c r="P30" i="5"/>
  <c r="M30" i="5"/>
  <c r="J30" i="5"/>
  <c r="G30" i="5"/>
  <c r="K27" i="2"/>
  <c r="BL29" i="5"/>
  <c r="BI29" i="5"/>
  <c r="BF29" i="5"/>
  <c r="BC29" i="5"/>
  <c r="AT29" i="5"/>
  <c r="AQ29" i="5"/>
  <c r="AN29" i="5"/>
  <c r="AK29" i="5"/>
  <c r="AH29" i="5"/>
  <c r="AB29" i="5"/>
  <c r="Y29" i="5"/>
  <c r="V29" i="5"/>
  <c r="S29" i="5"/>
  <c r="P29" i="5"/>
  <c r="M29" i="5"/>
  <c r="J29" i="5"/>
  <c r="G29" i="5"/>
  <c r="L26" i="2"/>
  <c r="K26" i="2"/>
  <c r="BL28" i="5"/>
  <c r="BI28" i="5"/>
  <c r="BF28" i="5"/>
  <c r="BC28" i="5"/>
  <c r="AT28" i="5"/>
  <c r="AQ28" i="5"/>
  <c r="AN28" i="5"/>
  <c r="AK28" i="5"/>
  <c r="AH28" i="5"/>
  <c r="AB28" i="5"/>
  <c r="Y28" i="5"/>
  <c r="V28" i="5"/>
  <c r="S28" i="5"/>
  <c r="P28" i="5"/>
  <c r="M28" i="5"/>
  <c r="J28" i="5"/>
  <c r="G28" i="5"/>
  <c r="L25" i="2"/>
  <c r="BL27" i="5"/>
  <c r="BI27" i="5"/>
  <c r="BF27" i="5"/>
  <c r="BC27" i="5"/>
  <c r="AT27" i="5"/>
  <c r="AQ27" i="5"/>
  <c r="AN27" i="5"/>
  <c r="AK27" i="5"/>
  <c r="AH27" i="5"/>
  <c r="AE27" i="5"/>
  <c r="AB27" i="5"/>
  <c r="Y27" i="5"/>
  <c r="V27" i="5"/>
  <c r="S27" i="5"/>
  <c r="P27" i="5"/>
  <c r="M27" i="5"/>
  <c r="J27" i="5"/>
  <c r="G27" i="5"/>
  <c r="L24" i="2"/>
  <c r="BL26" i="5"/>
  <c r="BI26" i="5"/>
  <c r="BF26" i="5"/>
  <c r="BC26" i="5"/>
  <c r="AT26" i="5"/>
  <c r="AQ26" i="5"/>
  <c r="AN26" i="5"/>
  <c r="AK26" i="5"/>
  <c r="AH26" i="5"/>
  <c r="AB26" i="5"/>
  <c r="Y26" i="5"/>
  <c r="V26" i="5"/>
  <c r="S26" i="5"/>
  <c r="P26" i="5"/>
  <c r="M26" i="5"/>
  <c r="J26" i="5"/>
  <c r="G26" i="5"/>
  <c r="L23" i="2"/>
  <c r="K23" i="2"/>
  <c r="BF25" i="5"/>
  <c r="BC25" i="5"/>
  <c r="AT25" i="5"/>
  <c r="AQ25" i="5"/>
  <c r="AN25" i="5"/>
  <c r="AK25" i="5"/>
  <c r="AH25" i="5"/>
  <c r="AB25" i="5"/>
  <c r="Y25" i="5"/>
  <c r="V25" i="5"/>
  <c r="S25" i="5"/>
  <c r="P25" i="5"/>
  <c r="M25" i="5"/>
  <c r="J25" i="5"/>
  <c r="G25" i="5"/>
  <c r="L22" i="2"/>
  <c r="K22" i="2"/>
  <c r="BL24" i="5"/>
  <c r="BI24" i="5"/>
  <c r="BF24" i="5"/>
  <c r="BC24" i="5"/>
  <c r="AT24" i="5"/>
  <c r="AQ24" i="5"/>
  <c r="AN24" i="5"/>
  <c r="AK24" i="5"/>
  <c r="AH24" i="5"/>
  <c r="AB24" i="5"/>
  <c r="Y24" i="5"/>
  <c r="V24" i="5"/>
  <c r="S24" i="5"/>
  <c r="P24" i="5"/>
  <c r="M24" i="5"/>
  <c r="J24" i="5"/>
  <c r="G24" i="5"/>
  <c r="K21" i="2"/>
  <c r="BF23" i="5"/>
  <c r="BC23" i="5"/>
  <c r="AW23" i="5"/>
  <c r="AT23" i="5"/>
  <c r="AQ23" i="5"/>
  <c r="AN23" i="5"/>
  <c r="AK23" i="5"/>
  <c r="AH23" i="5"/>
  <c r="AB23" i="5"/>
  <c r="Y23" i="5"/>
  <c r="V23" i="5"/>
  <c r="S23" i="5"/>
  <c r="P23" i="5"/>
  <c r="M23" i="5"/>
  <c r="J23" i="5"/>
  <c r="G23" i="5"/>
  <c r="L20" i="2"/>
  <c r="BF22" i="5"/>
  <c r="BC22" i="5"/>
  <c r="AT22" i="5"/>
  <c r="AQ22" i="5"/>
  <c r="AN22" i="5"/>
  <c r="AK22" i="5"/>
  <c r="AH22" i="5"/>
  <c r="AB22" i="5"/>
  <c r="Y22" i="5"/>
  <c r="V22" i="5"/>
  <c r="S22" i="5"/>
  <c r="P22" i="5"/>
  <c r="M22" i="5"/>
  <c r="J22" i="5"/>
  <c r="G22" i="5"/>
  <c r="L19" i="2"/>
  <c r="K19" i="2"/>
  <c r="BF21" i="5"/>
  <c r="BC21" i="5"/>
  <c r="AT21" i="5"/>
  <c r="AQ21" i="5"/>
  <c r="AN21" i="5"/>
  <c r="AK21" i="5"/>
  <c r="AH21" i="5"/>
  <c r="AB21" i="5"/>
  <c r="Y21" i="5"/>
  <c r="V21" i="5"/>
  <c r="S21" i="5"/>
  <c r="P21" i="5"/>
  <c r="M21" i="5"/>
  <c r="J21" i="5"/>
  <c r="G21" i="5"/>
  <c r="L18" i="2"/>
  <c r="K18" i="2"/>
  <c r="BF20" i="5"/>
  <c r="BC20" i="5"/>
  <c r="AT20" i="5"/>
  <c r="AQ20" i="5"/>
  <c r="AN20" i="5"/>
  <c r="AK20" i="5"/>
  <c r="AH20" i="5"/>
  <c r="AB20" i="5"/>
  <c r="Y20" i="5"/>
  <c r="V20" i="5"/>
  <c r="S20" i="5"/>
  <c r="P20" i="5"/>
  <c r="M20" i="5"/>
  <c r="J20" i="5"/>
  <c r="G20" i="5"/>
  <c r="L17" i="2"/>
  <c r="K17" i="2"/>
  <c r="BF19" i="5"/>
  <c r="BC19" i="5"/>
  <c r="AT19" i="5"/>
  <c r="AQ19" i="5"/>
  <c r="AN19" i="5"/>
  <c r="AK19" i="5"/>
  <c r="AH19" i="5"/>
  <c r="AB19" i="5"/>
  <c r="Y19" i="5"/>
  <c r="V19" i="5"/>
  <c r="S19" i="5"/>
  <c r="P19" i="5"/>
  <c r="M19" i="5"/>
  <c r="G19" i="5"/>
  <c r="K16" i="2"/>
  <c r="BF18" i="5"/>
  <c r="BC18" i="5"/>
  <c r="AW18" i="5"/>
  <c r="AT18" i="5"/>
  <c r="AQ18" i="5"/>
  <c r="AN18" i="5"/>
  <c r="AK18" i="5"/>
  <c r="AH18" i="5"/>
  <c r="AE18" i="5"/>
  <c r="AB18" i="5"/>
  <c r="Y18" i="5"/>
  <c r="V18" i="5"/>
  <c r="S18" i="5"/>
  <c r="P18" i="5"/>
  <c r="M18" i="5"/>
  <c r="G18" i="5"/>
  <c r="L15" i="2"/>
  <c r="BF17" i="5"/>
  <c r="BC17" i="5"/>
  <c r="AT17" i="5"/>
  <c r="AQ17" i="5"/>
  <c r="AN17" i="5"/>
  <c r="AK17" i="5"/>
  <c r="AH17" i="5"/>
  <c r="AB17" i="5"/>
  <c r="Y17" i="5"/>
  <c r="V17" i="5"/>
  <c r="S17" i="5"/>
  <c r="P17" i="5"/>
  <c r="M17" i="5"/>
  <c r="J17" i="5"/>
  <c r="G17" i="5"/>
  <c r="L14" i="2"/>
  <c r="K14" i="2"/>
  <c r="BF16" i="5"/>
  <c r="BC16" i="5"/>
  <c r="AW16" i="5"/>
  <c r="AT16" i="5"/>
  <c r="AQ16" i="5"/>
  <c r="AN16" i="5"/>
  <c r="AK16" i="5"/>
  <c r="AH16" i="5"/>
  <c r="AE16" i="5"/>
  <c r="AB16" i="5"/>
  <c r="Y16" i="5"/>
  <c r="V16" i="5"/>
  <c r="S16" i="5"/>
  <c r="P16" i="5"/>
  <c r="M16" i="5"/>
  <c r="J16" i="5"/>
  <c r="G16" i="5"/>
  <c r="L13" i="2"/>
  <c r="K13" i="2"/>
  <c r="BF15" i="5"/>
  <c r="BC15" i="5"/>
  <c r="AW15" i="5"/>
  <c r="AT15" i="5"/>
  <c r="AQ15" i="5"/>
  <c r="AN15" i="5"/>
  <c r="AK15" i="5"/>
  <c r="AH15" i="5"/>
  <c r="AE15" i="5"/>
  <c r="AB15" i="5"/>
  <c r="Y15" i="5"/>
  <c r="V15" i="5"/>
  <c r="S15" i="5"/>
  <c r="P15" i="5"/>
  <c r="M15" i="5"/>
  <c r="J15" i="5"/>
  <c r="G15" i="5"/>
  <c r="K12" i="2"/>
  <c r="BF14" i="5"/>
  <c r="BC14" i="5"/>
  <c r="AT14" i="5"/>
  <c r="AQ14" i="5"/>
  <c r="AN14" i="5"/>
  <c r="AK14" i="5"/>
  <c r="AH14" i="5"/>
  <c r="AB14" i="5"/>
  <c r="Y14" i="5"/>
  <c r="V14" i="5"/>
  <c r="S14" i="5"/>
  <c r="P14" i="5"/>
  <c r="M14" i="5"/>
  <c r="J14" i="5"/>
  <c r="G14" i="5"/>
  <c r="L11" i="2"/>
  <c r="K11" i="2"/>
  <c r="BF13" i="5"/>
  <c r="BC13" i="5"/>
  <c r="AT13" i="5"/>
  <c r="AQ13" i="5"/>
  <c r="AN13" i="5"/>
  <c r="AK13" i="5"/>
  <c r="AH13" i="5"/>
  <c r="AE13" i="5"/>
  <c r="AB13" i="5"/>
  <c r="Y13" i="5"/>
  <c r="V13" i="5"/>
  <c r="S13" i="5"/>
  <c r="P13" i="5"/>
  <c r="M13" i="5"/>
  <c r="J13" i="5"/>
  <c r="G13" i="5"/>
  <c r="L10" i="2"/>
  <c r="K10" i="2"/>
  <c r="BF12" i="5"/>
  <c r="BC12" i="5"/>
  <c r="AT12" i="5"/>
  <c r="AQ12" i="5"/>
  <c r="AN12" i="5"/>
  <c r="AK12" i="5"/>
  <c r="AH12" i="5"/>
  <c r="AE12" i="5"/>
  <c r="AB12" i="5"/>
  <c r="Y12" i="5"/>
  <c r="V12" i="5"/>
  <c r="S12" i="5"/>
  <c r="P12" i="5"/>
  <c r="M12" i="5"/>
  <c r="J12" i="5"/>
  <c r="G12" i="5"/>
  <c r="L9" i="2"/>
  <c r="BF11" i="5"/>
  <c r="BC11" i="5"/>
  <c r="AT11" i="5"/>
  <c r="AQ11" i="5"/>
  <c r="AN11" i="5"/>
  <c r="AK11" i="5"/>
  <c r="AH11" i="5"/>
  <c r="AB11" i="5"/>
  <c r="Y11" i="5"/>
  <c r="V11" i="5"/>
  <c r="S11" i="5"/>
  <c r="P11" i="5"/>
  <c r="M11" i="5"/>
  <c r="J11" i="5"/>
  <c r="G11" i="5"/>
  <c r="L8" i="2"/>
  <c r="K8" i="2"/>
  <c r="BK10" i="5"/>
  <c r="BJ10" i="5"/>
  <c r="BH10" i="5"/>
  <c r="BE10" i="5"/>
  <c r="BD10" i="5"/>
  <c r="BB10" i="5"/>
  <c r="BA10" i="5"/>
  <c r="AY10" i="5"/>
  <c r="AX10" i="5"/>
  <c r="AV10" i="5"/>
  <c r="AS10" i="5"/>
  <c r="AS364" i="5" s="1"/>
  <c r="E63" i="1" s="1"/>
  <c r="AR10" i="5"/>
  <c r="AR364" i="5" s="1"/>
  <c r="D63" i="1" s="1"/>
  <c r="AP10" i="5"/>
  <c r="AO10" i="5"/>
  <c r="AM10" i="5"/>
  <c r="AL10" i="5"/>
  <c r="AI10" i="5"/>
  <c r="AG10" i="5"/>
  <c r="AF10" i="5"/>
  <c r="AD10" i="5"/>
  <c r="AC10" i="5"/>
  <c r="AA10" i="5"/>
  <c r="Z10" i="5"/>
  <c r="W10" i="5"/>
  <c r="U10" i="5"/>
  <c r="T10" i="5"/>
  <c r="R10" i="5"/>
  <c r="O10" i="5"/>
  <c r="P10" i="5" s="1"/>
  <c r="L10" i="5"/>
  <c r="K10" i="5"/>
  <c r="I10" i="5"/>
  <c r="H10" i="5"/>
  <c r="F10" i="5"/>
  <c r="E10" i="5"/>
  <c r="AZ219" i="4"/>
  <c r="AZ52" i="4"/>
  <c r="AL52" i="4"/>
  <c r="AN52" i="4" s="1"/>
  <c r="BO51" i="4"/>
  <c r="BI51" i="4"/>
  <c r="BI50" i="4"/>
  <c r="H49" i="2"/>
  <c r="BI49" i="4"/>
  <c r="H48" i="2"/>
  <c r="BO48" i="4"/>
  <c r="BI48" i="4"/>
  <c r="AW48" i="4"/>
  <c r="S48" i="4"/>
  <c r="H47" i="2"/>
  <c r="BN47" i="4"/>
  <c r="BM47" i="4"/>
  <c r="BJ47" i="4"/>
  <c r="BH47" i="4"/>
  <c r="BG47" i="4"/>
  <c r="AV47" i="4"/>
  <c r="AU47" i="4"/>
  <c r="AS47" i="4"/>
  <c r="X47" i="4"/>
  <c r="W47" i="4"/>
  <c r="R47" i="4"/>
  <c r="Q47" i="4"/>
  <c r="O47" i="4"/>
  <c r="N47" i="4"/>
  <c r="F47" i="4"/>
  <c r="E47" i="4"/>
  <c r="BI46" i="4"/>
  <c r="S46" i="4"/>
  <c r="H45" i="2"/>
  <c r="BI45" i="4"/>
  <c r="S45" i="4"/>
  <c r="H44" i="2"/>
  <c r="BI44" i="4"/>
  <c r="S44" i="4"/>
  <c r="M44" i="4"/>
  <c r="H43" i="2"/>
  <c r="BI43" i="4"/>
  <c r="H42" i="2"/>
  <c r="BI42" i="4"/>
  <c r="S42" i="4"/>
  <c r="H41" i="2"/>
  <c r="BI41" i="4"/>
  <c r="S41" i="4"/>
  <c r="H40" i="2"/>
  <c r="BI40" i="4"/>
  <c r="S40" i="4"/>
  <c r="H39" i="2"/>
  <c r="BI39" i="4"/>
  <c r="S39" i="4"/>
  <c r="M39" i="4"/>
  <c r="H38" i="2"/>
  <c r="BI38" i="4"/>
  <c r="S38" i="4"/>
  <c r="H37" i="2"/>
  <c r="BI37" i="4"/>
  <c r="S37" i="4"/>
  <c r="M37" i="4"/>
  <c r="H36" i="2"/>
  <c r="BI36" i="4"/>
  <c r="S36" i="4"/>
  <c r="H35" i="2"/>
  <c r="BI35" i="4"/>
  <c r="S35" i="4"/>
  <c r="H34" i="2"/>
  <c r="BI34" i="4"/>
  <c r="S34" i="4"/>
  <c r="H33" i="2"/>
  <c r="BI33" i="4"/>
  <c r="S33" i="4"/>
  <c r="H32" i="2"/>
  <c r="BI32" i="4"/>
  <c r="H31" i="2"/>
  <c r="BI31" i="4"/>
  <c r="S31" i="4"/>
  <c r="H30" i="2"/>
  <c r="BI30" i="4"/>
  <c r="S30" i="4"/>
  <c r="H29" i="2"/>
  <c r="BI29" i="4"/>
  <c r="H28" i="2"/>
  <c r="BI28" i="4"/>
  <c r="S28" i="4"/>
  <c r="H27" i="2"/>
  <c r="BI27" i="4"/>
  <c r="S27" i="4"/>
  <c r="H26" i="2"/>
  <c r="BI26" i="4"/>
  <c r="H25" i="2"/>
  <c r="BI25" i="4"/>
  <c r="S25" i="4"/>
  <c r="H24" i="2"/>
  <c r="BI24" i="4"/>
  <c r="S24" i="4"/>
  <c r="M24" i="4"/>
  <c r="H23" i="2"/>
  <c r="BI23" i="4"/>
  <c r="S23" i="4"/>
  <c r="H22" i="2"/>
  <c r="BI22" i="4"/>
  <c r="H21" i="2"/>
  <c r="BI21" i="4"/>
  <c r="S21" i="4"/>
  <c r="H20" i="2"/>
  <c r="BI20" i="4"/>
  <c r="S20" i="4"/>
  <c r="H19" i="2"/>
  <c r="BI19" i="4"/>
  <c r="S19" i="4"/>
  <c r="H18" i="2"/>
  <c r="BI18" i="4"/>
  <c r="S18" i="4"/>
  <c r="H17" i="2"/>
  <c r="BI17" i="4"/>
  <c r="H16" i="2"/>
  <c r="BI16" i="4"/>
  <c r="S16" i="4"/>
  <c r="H15" i="2"/>
  <c r="BI15" i="4"/>
  <c r="H14" i="2"/>
  <c r="BI14" i="4"/>
  <c r="S14" i="4"/>
  <c r="H13" i="2"/>
  <c r="BI13" i="4"/>
  <c r="AQ13" i="4"/>
  <c r="S13" i="4"/>
  <c r="H12" i="2"/>
  <c r="BI12" i="4"/>
  <c r="S12" i="4"/>
  <c r="M12" i="4"/>
  <c r="H11" i="2"/>
  <c r="BI11" i="4"/>
  <c r="S11" i="4"/>
  <c r="H10" i="2"/>
  <c r="BI10" i="4"/>
  <c r="H9" i="2"/>
  <c r="BI9" i="4"/>
  <c r="H8" i="2"/>
  <c r="BQ8" i="4"/>
  <c r="BP8" i="4"/>
  <c r="BP271" i="4" s="1"/>
  <c r="D34" i="1" s="1"/>
  <c r="BN8" i="4"/>
  <c r="BM8" i="4"/>
  <c r="BK8" i="4"/>
  <c r="BK271" i="4" s="1"/>
  <c r="E32" i="1" s="1"/>
  <c r="BJ8" i="4"/>
  <c r="BH8" i="4"/>
  <c r="BE8" i="4"/>
  <c r="BE271" i="4" s="1"/>
  <c r="E30" i="1" s="1"/>
  <c r="BB8" i="4"/>
  <c r="BB271" i="4" s="1"/>
  <c r="E29" i="1" s="1"/>
  <c r="BA8" i="4"/>
  <c r="BA271" i="4" s="1"/>
  <c r="D29" i="1" s="1"/>
  <c r="AY8" i="4"/>
  <c r="AX8" i="4"/>
  <c r="AV8" i="4"/>
  <c r="AU8" i="4"/>
  <c r="AP8" i="4"/>
  <c r="AO8" i="4"/>
  <c r="AO271" i="4" s="1"/>
  <c r="D25" i="1" s="1"/>
  <c r="AM8" i="4"/>
  <c r="AM271" i="4" s="1"/>
  <c r="AL8" i="4"/>
  <c r="AJ8" i="4"/>
  <c r="AI8" i="4"/>
  <c r="AG8" i="4"/>
  <c r="AG271" i="4" s="1"/>
  <c r="AF8" i="4"/>
  <c r="AD8" i="4"/>
  <c r="AD271" i="4" s="1"/>
  <c r="AC8" i="4"/>
  <c r="AA8" i="4"/>
  <c r="Z8" i="4"/>
  <c r="X8" i="4"/>
  <c r="W8" i="4"/>
  <c r="U8" i="4"/>
  <c r="U271" i="4" s="1"/>
  <c r="T8" i="4"/>
  <c r="R8" i="4"/>
  <c r="Q8" i="4"/>
  <c r="O8" i="4"/>
  <c r="N8" i="4"/>
  <c r="L8" i="4"/>
  <c r="L271" i="4" s="1"/>
  <c r="E15" i="1" s="1"/>
  <c r="K8" i="4"/>
  <c r="K271" i="4" s="1"/>
  <c r="D15" i="1" s="1"/>
  <c r="I8" i="4"/>
  <c r="H8" i="4"/>
  <c r="H271" i="4" s="1"/>
  <c r="D14" i="1" s="1"/>
  <c r="F8" i="4"/>
  <c r="E8" i="4"/>
  <c r="F52" i="3"/>
  <c r="E7" i="1" s="1"/>
  <c r="E52" i="3"/>
  <c r="S50" i="3"/>
  <c r="P50" i="3"/>
  <c r="M50" i="3"/>
  <c r="F50" i="2"/>
  <c r="E50" i="2"/>
  <c r="P49" i="3"/>
  <c r="M49" i="3"/>
  <c r="G49" i="3"/>
  <c r="F49" i="2"/>
  <c r="E49" i="2"/>
  <c r="P48" i="3"/>
  <c r="M48" i="3"/>
  <c r="F48" i="2"/>
  <c r="M47" i="3"/>
  <c r="F47" i="2"/>
  <c r="E47" i="2"/>
  <c r="R46" i="3"/>
  <c r="Q46" i="3"/>
  <c r="O46" i="3"/>
  <c r="N46" i="3"/>
  <c r="L46" i="3"/>
  <c r="K46" i="3"/>
  <c r="K52" i="3" s="1"/>
  <c r="D9" i="1" s="1"/>
  <c r="F46" i="3"/>
  <c r="E46" i="3"/>
  <c r="C45" i="3"/>
  <c r="F45" i="2" s="1"/>
  <c r="E45" i="2"/>
  <c r="P44" i="3"/>
  <c r="C44" i="3"/>
  <c r="F44" i="2" s="1"/>
  <c r="E44" i="2"/>
  <c r="P43" i="3"/>
  <c r="C43" i="3"/>
  <c r="F43" i="2" s="1"/>
  <c r="P42" i="3"/>
  <c r="C42" i="3"/>
  <c r="E42" i="2"/>
  <c r="C41" i="3"/>
  <c r="F41" i="2" s="1"/>
  <c r="E41" i="2"/>
  <c r="P40" i="3"/>
  <c r="C40" i="3"/>
  <c r="F40" i="2" s="1"/>
  <c r="C39" i="3"/>
  <c r="F39" i="2" s="1"/>
  <c r="E39" i="2"/>
  <c r="P38" i="3"/>
  <c r="C38" i="3"/>
  <c r="F38" i="2" s="1"/>
  <c r="E38" i="2"/>
  <c r="P37" i="3"/>
  <c r="C37" i="3"/>
  <c r="F37" i="2" s="1"/>
  <c r="E37" i="2"/>
  <c r="P36" i="3"/>
  <c r="C36" i="3"/>
  <c r="F36" i="2" s="1"/>
  <c r="E36" i="2"/>
  <c r="P35" i="3"/>
  <c r="C35" i="3"/>
  <c r="F35" i="2" s="1"/>
  <c r="E35" i="2"/>
  <c r="P34" i="3"/>
  <c r="C34" i="3"/>
  <c r="E34" i="2"/>
  <c r="P33" i="3"/>
  <c r="C33" i="3"/>
  <c r="F33" i="2" s="1"/>
  <c r="E33" i="2"/>
  <c r="P32" i="3"/>
  <c r="C32" i="3"/>
  <c r="F32" i="2" s="1"/>
  <c r="E32" i="2"/>
  <c r="P31" i="3"/>
  <c r="C31" i="3"/>
  <c r="F31" i="2" s="1"/>
  <c r="E31" i="2"/>
  <c r="P30" i="3"/>
  <c r="C30" i="3"/>
  <c r="E30" i="2"/>
  <c r="P29" i="3"/>
  <c r="C29" i="3"/>
  <c r="F29" i="2" s="1"/>
  <c r="E29" i="2"/>
  <c r="P28" i="3"/>
  <c r="C28" i="3"/>
  <c r="E28" i="2"/>
  <c r="P27" i="3"/>
  <c r="C27" i="3"/>
  <c r="F27" i="2" s="1"/>
  <c r="E27" i="2"/>
  <c r="P26" i="3"/>
  <c r="C26" i="3"/>
  <c r="E26" i="2"/>
  <c r="P25" i="3"/>
  <c r="C25" i="3"/>
  <c r="F25" i="2" s="1"/>
  <c r="E25" i="2"/>
  <c r="P24" i="3"/>
  <c r="C24" i="3"/>
  <c r="E24" i="2"/>
  <c r="P23" i="3"/>
  <c r="C23" i="3"/>
  <c r="E23" i="2"/>
  <c r="P22" i="3"/>
  <c r="C22" i="3"/>
  <c r="F22" i="2" s="1"/>
  <c r="E22" i="2"/>
  <c r="P21" i="3"/>
  <c r="C21" i="3"/>
  <c r="F21" i="2" s="1"/>
  <c r="E21" i="2"/>
  <c r="P20" i="3"/>
  <c r="C20" i="3"/>
  <c r="E20" i="2"/>
  <c r="P19" i="3"/>
  <c r="C19" i="3"/>
  <c r="F19" i="2" s="1"/>
  <c r="E19" i="2"/>
  <c r="P18" i="3"/>
  <c r="C18" i="3"/>
  <c r="E18" i="2"/>
  <c r="P17" i="3"/>
  <c r="C17" i="3"/>
  <c r="E17" i="2"/>
  <c r="P16" i="3"/>
  <c r="C16" i="3"/>
  <c r="F16" i="2" s="1"/>
  <c r="E16" i="2"/>
  <c r="P15" i="3"/>
  <c r="C15" i="3"/>
  <c r="F15" i="2" s="1"/>
  <c r="E15" i="2"/>
  <c r="P14" i="3"/>
  <c r="C14" i="3"/>
  <c r="E14" i="2"/>
  <c r="P13" i="3"/>
  <c r="C13" i="3"/>
  <c r="F13" i="2" s="1"/>
  <c r="E13" i="2"/>
  <c r="C12" i="3"/>
  <c r="F12" i="2" s="1"/>
  <c r="E12" i="2"/>
  <c r="P11" i="3"/>
  <c r="C11" i="3"/>
  <c r="E11" i="2"/>
  <c r="P10" i="3"/>
  <c r="C10" i="3"/>
  <c r="E10" i="2"/>
  <c r="P9" i="3"/>
  <c r="C9" i="3"/>
  <c r="F9" i="2" s="1"/>
  <c r="E9" i="2"/>
  <c r="S8" i="3"/>
  <c r="P8" i="3"/>
  <c r="C8" i="3"/>
  <c r="F8" i="2" s="1"/>
  <c r="E8" i="2"/>
  <c r="R7" i="3"/>
  <c r="Q7" i="3"/>
  <c r="O7" i="3"/>
  <c r="N7" i="3"/>
  <c r="C378" i="2"/>
  <c r="D378" i="2" s="1"/>
  <c r="C306" i="2"/>
  <c r="C282" i="2"/>
  <c r="D282" i="2" s="1"/>
  <c r="C268" i="2"/>
  <c r="C234" i="2"/>
  <c r="D234" i="2" s="1"/>
  <c r="C222" i="2"/>
  <c r="C198" i="2"/>
  <c r="C187" i="2"/>
  <c r="C176" i="2"/>
  <c r="C164" i="2"/>
  <c r="C156" i="2"/>
  <c r="D156" i="2" s="1"/>
  <c r="C109" i="2"/>
  <c r="D109" i="2" s="1"/>
  <c r="C89" i="2"/>
  <c r="D89" i="2" s="1"/>
  <c r="C86" i="2"/>
  <c r="D86" i="2" s="1"/>
  <c r="C61" i="2"/>
  <c r="D61" i="2" s="1"/>
  <c r="O50" i="2"/>
  <c r="N50" i="2"/>
  <c r="O48" i="2"/>
  <c r="N48" i="2"/>
  <c r="O47" i="2"/>
  <c r="E43" i="2"/>
  <c r="E71" i="1"/>
  <c r="B47" i="6" l="1"/>
  <c r="C8" i="6"/>
  <c r="C47" i="6"/>
  <c r="O46" i="2" s="1"/>
  <c r="D155" i="2"/>
  <c r="T271" i="4"/>
  <c r="AF271" i="4"/>
  <c r="D22" i="1" s="1"/>
  <c r="AI271" i="4"/>
  <c r="D23" i="1" s="1"/>
  <c r="M224" i="2"/>
  <c r="D373" i="2"/>
  <c r="D122" i="2"/>
  <c r="Z271" i="4"/>
  <c r="AA271" i="4"/>
  <c r="E20" i="1" s="1"/>
  <c r="AC271" i="4"/>
  <c r="D21" i="1" s="1"/>
  <c r="W271" i="4"/>
  <c r="D19" i="1" s="1"/>
  <c r="X271" i="4"/>
  <c r="M202" i="2"/>
  <c r="M210" i="2"/>
  <c r="D354" i="2"/>
  <c r="C224" i="2"/>
  <c r="D224" i="2" s="1"/>
  <c r="M370" i="2"/>
  <c r="M218" i="2"/>
  <c r="D357" i="2"/>
  <c r="D365" i="2"/>
  <c r="D184" i="2"/>
  <c r="D193" i="2"/>
  <c r="M167" i="2"/>
  <c r="M175" i="2"/>
  <c r="D249" i="2"/>
  <c r="D53" i="2"/>
  <c r="D62" i="2"/>
  <c r="D97" i="2"/>
  <c r="D139" i="2"/>
  <c r="D147" i="2"/>
  <c r="D241" i="2"/>
  <c r="M303" i="2"/>
  <c r="M328" i="2"/>
  <c r="M56" i="2"/>
  <c r="M117" i="2"/>
  <c r="M125" i="2"/>
  <c r="M134" i="2"/>
  <c r="M142" i="2"/>
  <c r="M150" i="2"/>
  <c r="M320" i="2"/>
  <c r="D277" i="2"/>
  <c r="D307" i="2"/>
  <c r="D315" i="2"/>
  <c r="D323" i="2"/>
  <c r="D331" i="2"/>
  <c r="M105" i="2"/>
  <c r="C303" i="2"/>
  <c r="D303" i="2" s="1"/>
  <c r="C328" i="2"/>
  <c r="D328" i="2" s="1"/>
  <c r="D339" i="2"/>
  <c r="M62" i="2"/>
  <c r="M131" i="2"/>
  <c r="D232" i="2"/>
  <c r="D79" i="2"/>
  <c r="M147" i="2"/>
  <c r="M215" i="2"/>
  <c r="M274" i="2"/>
  <c r="D257" i="2"/>
  <c r="M312" i="2"/>
  <c r="D336" i="2"/>
  <c r="D136" i="2"/>
  <c r="D111" i="2"/>
  <c r="D105" i="2"/>
  <c r="M122" i="2"/>
  <c r="M172" i="2"/>
  <c r="M199" i="2"/>
  <c r="M241" i="2"/>
  <c r="M265" i="2"/>
  <c r="M283" i="2"/>
  <c r="M354" i="2"/>
  <c r="M88" i="2"/>
  <c r="M207" i="2"/>
  <c r="M249" i="2"/>
  <c r="D274" i="2"/>
  <c r="M291" i="2"/>
  <c r="M336" i="2"/>
  <c r="M362" i="2"/>
  <c r="M114" i="2"/>
  <c r="M164" i="2"/>
  <c r="D190" i="2"/>
  <c r="D215" i="2"/>
  <c r="M232" i="2"/>
  <c r="M257" i="2"/>
  <c r="D320" i="2"/>
  <c r="D370" i="2"/>
  <c r="D296" i="2"/>
  <c r="M333" i="2"/>
  <c r="M367" i="2"/>
  <c r="M377" i="2"/>
  <c r="M262" i="2"/>
  <c r="M300" i="2"/>
  <c r="D317" i="2"/>
  <c r="M229" i="2"/>
  <c r="D309" i="2"/>
  <c r="M325" i="2"/>
  <c r="M58" i="2"/>
  <c r="M102" i="2"/>
  <c r="M136" i="2"/>
  <c r="M204" i="2"/>
  <c r="M119" i="2"/>
  <c r="M186" i="2"/>
  <c r="M254" i="2"/>
  <c r="M342" i="2"/>
  <c r="D367" i="2"/>
  <c r="D58" i="2"/>
  <c r="M127" i="2"/>
  <c r="D204" i="2"/>
  <c r="D152" i="2"/>
  <c r="M169" i="2"/>
  <c r="D359" i="2"/>
  <c r="D127" i="2"/>
  <c r="D333" i="2"/>
  <c r="D102" i="2"/>
  <c r="M152" i="2"/>
  <c r="M288" i="2"/>
  <c r="D342" i="2"/>
  <c r="M359" i="2"/>
  <c r="M84" i="2"/>
  <c r="M94" i="2"/>
  <c r="M144" i="2"/>
  <c r="M79" i="2"/>
  <c r="M139" i="2"/>
  <c r="M155" i="2"/>
  <c r="M190" i="2"/>
  <c r="D207" i="2"/>
  <c r="M53" i="2"/>
  <c r="M97" i="2"/>
  <c r="D114" i="2"/>
  <c r="D131" i="2"/>
  <c r="D283" i="2"/>
  <c r="M345" i="2"/>
  <c r="M111" i="2"/>
  <c r="M161" i="2"/>
  <c r="M279" i="2"/>
  <c r="M317" i="2"/>
  <c r="M178" i="2"/>
  <c r="D220" i="2"/>
  <c r="M296" i="2"/>
  <c r="M309" i="2"/>
  <c r="D351" i="2"/>
  <c r="D375" i="2"/>
  <c r="M67" i="2"/>
  <c r="D119" i="2"/>
  <c r="D144" i="2"/>
  <c r="D169" i="2"/>
  <c r="M220" i="2"/>
  <c r="M246" i="2"/>
  <c r="D300" i="2"/>
  <c r="D325" i="2"/>
  <c r="M351" i="2"/>
  <c r="M375" i="2"/>
  <c r="D106" i="2"/>
  <c r="M201" i="2"/>
  <c r="M90" i="2"/>
  <c r="D183" i="2"/>
  <c r="M98" i="2"/>
  <c r="M81" i="2"/>
  <c r="D66" i="2"/>
  <c r="D75" i="2"/>
  <c r="M93" i="2"/>
  <c r="M101" i="2"/>
  <c r="D110" i="2"/>
  <c r="D118" i="2"/>
  <c r="D126" i="2"/>
  <c r="D135" i="2"/>
  <c r="D143" i="2"/>
  <c r="D151" i="2"/>
  <c r="M168" i="2"/>
  <c r="M177" i="2"/>
  <c r="M185" i="2"/>
  <c r="D228" i="2"/>
  <c r="M245" i="2"/>
  <c r="M261" i="2"/>
  <c r="M308" i="2"/>
  <c r="M316" i="2"/>
  <c r="M324" i="2"/>
  <c r="M332" i="2"/>
  <c r="M340" i="2"/>
  <c r="M358" i="2"/>
  <c r="M366" i="2"/>
  <c r="M374" i="2"/>
  <c r="M250" i="2"/>
  <c r="D90" i="2"/>
  <c r="M209" i="2"/>
  <c r="M242" i="2"/>
  <c r="M295" i="2"/>
  <c r="M313" i="2"/>
  <c r="C185" i="2"/>
  <c r="D185" i="2" s="1"/>
  <c r="D189" i="2"/>
  <c r="D301" i="2"/>
  <c r="M106" i="2"/>
  <c r="D171" i="2"/>
  <c r="M75" i="2"/>
  <c r="M158" i="2"/>
  <c r="M311" i="2"/>
  <c r="D329" i="2"/>
  <c r="M138" i="2"/>
  <c r="D64" i="2"/>
  <c r="D226" i="2"/>
  <c r="M329" i="2"/>
  <c r="M269" i="2"/>
  <c r="M113" i="2"/>
  <c r="M121" i="2"/>
  <c r="D146" i="2"/>
  <c r="M55" i="2"/>
  <c r="C113" i="2"/>
  <c r="D113" i="2" s="1"/>
  <c r="M208" i="2"/>
  <c r="M217" i="2"/>
  <c r="M226" i="2"/>
  <c r="D138" i="2"/>
  <c r="M160" i="2"/>
  <c r="M189" i="2"/>
  <c r="M64" i="2"/>
  <c r="C168" i="2"/>
  <c r="D168" i="2" s="1"/>
  <c r="M174" i="2"/>
  <c r="M183" i="2"/>
  <c r="M216" i="2"/>
  <c r="M304" i="2"/>
  <c r="C350" i="2"/>
  <c r="C177" i="2"/>
  <c r="D177" i="2" s="1"/>
  <c r="C210" i="2"/>
  <c r="D210" i="2" s="1"/>
  <c r="M100" i="2"/>
  <c r="D115" i="2"/>
  <c r="D123" i="2"/>
  <c r="D132" i="2"/>
  <c r="D140" i="2"/>
  <c r="M191" i="2"/>
  <c r="M237" i="2"/>
  <c r="C245" i="2"/>
  <c r="D245" i="2" s="1"/>
  <c r="M258" i="2"/>
  <c r="M266" i="2"/>
  <c r="D292" i="2"/>
  <c r="C308" i="2"/>
  <c r="D308" i="2" s="1"/>
  <c r="M335" i="2"/>
  <c r="M205" i="2"/>
  <c r="D54" i="2"/>
  <c r="C101" i="2"/>
  <c r="D101" i="2" s="1"/>
  <c r="M275" i="2"/>
  <c r="D284" i="2"/>
  <c r="M363" i="2"/>
  <c r="M54" i="2"/>
  <c r="C125" i="2"/>
  <c r="D125" i="2" s="1"/>
  <c r="M143" i="2"/>
  <c r="M151" i="2"/>
  <c r="M193" i="2"/>
  <c r="M200" i="2"/>
  <c r="M294" i="2"/>
  <c r="M346" i="2"/>
  <c r="C65" i="2"/>
  <c r="D65" i="2" s="1"/>
  <c r="M65" i="2"/>
  <c r="M73" i="2"/>
  <c r="C73" i="2"/>
  <c r="D73" i="2" s="1"/>
  <c r="C82" i="2"/>
  <c r="C227" i="2"/>
  <c r="D227" i="2" s="1"/>
  <c r="M227" i="2"/>
  <c r="M244" i="2"/>
  <c r="C244" i="2"/>
  <c r="D244" i="2" s="1"/>
  <c r="M252" i="2"/>
  <c r="C252" i="2"/>
  <c r="D252" i="2" s="1"/>
  <c r="M260" i="2"/>
  <c r="C260" i="2"/>
  <c r="D260" i="2" s="1"/>
  <c r="C150" i="2"/>
  <c r="D150" i="2" s="1"/>
  <c r="D263" i="2"/>
  <c r="M315" i="2"/>
  <c r="M357" i="2"/>
  <c r="D59" i="2"/>
  <c r="M95" i="2"/>
  <c r="M103" i="2"/>
  <c r="M112" i="2"/>
  <c r="M120" i="2"/>
  <c r="M128" i="2"/>
  <c r="M137" i="2"/>
  <c r="M145" i="2"/>
  <c r="M153" i="2"/>
  <c r="D170" i="2"/>
  <c r="M188" i="2"/>
  <c r="M196" i="2"/>
  <c r="D205" i="2"/>
  <c r="D213" i="2"/>
  <c r="D221" i="2"/>
  <c r="M239" i="2"/>
  <c r="M247" i="2"/>
  <c r="M255" i="2"/>
  <c r="M263" i="2"/>
  <c r="M272" i="2"/>
  <c r="M280" i="2"/>
  <c r="M289" i="2"/>
  <c r="M298" i="2"/>
  <c r="M301" i="2"/>
  <c r="M310" i="2"/>
  <c r="M318" i="2"/>
  <c r="M326" i="2"/>
  <c r="M343" i="2"/>
  <c r="M352" i="2"/>
  <c r="M360" i="2"/>
  <c r="M368" i="2"/>
  <c r="M376" i="2"/>
  <c r="M68" i="2"/>
  <c r="M96" i="2"/>
  <c r="M108" i="2"/>
  <c r="D121" i="2"/>
  <c r="M126" i="2"/>
  <c r="C167" i="2"/>
  <c r="D167" i="2" s="1"/>
  <c r="M184" i="2"/>
  <c r="M277" i="2"/>
  <c r="M290" i="2"/>
  <c r="C316" i="2"/>
  <c r="D316" i="2" s="1"/>
  <c r="M344" i="2"/>
  <c r="C358" i="2"/>
  <c r="D358" i="2" s="1"/>
  <c r="M146" i="2"/>
  <c r="M162" i="2"/>
  <c r="D179" i="2"/>
  <c r="M57" i="2"/>
  <c r="C57" i="2"/>
  <c r="D57" i="2" s="1"/>
  <c r="M194" i="2"/>
  <c r="C194" i="2"/>
  <c r="D194" i="2" s="1"/>
  <c r="M211" i="2"/>
  <c r="C211" i="2"/>
  <c r="D211" i="2" s="1"/>
  <c r="M77" i="2"/>
  <c r="M104" i="2"/>
  <c r="D163" i="2"/>
  <c r="D197" i="2"/>
  <c r="D214" i="2"/>
  <c r="M353" i="2"/>
  <c r="M373" i="2"/>
  <c r="M60" i="2"/>
  <c r="M87" i="2"/>
  <c r="M163" i="2"/>
  <c r="D180" i="2"/>
  <c r="M206" i="2"/>
  <c r="M214" i="2"/>
  <c r="M240" i="2"/>
  <c r="M264" i="2"/>
  <c r="D281" i="2"/>
  <c r="M302" i="2"/>
  <c r="D319" i="2"/>
  <c r="D335" i="2"/>
  <c r="D353" i="2"/>
  <c r="D369" i="2"/>
  <c r="C117" i="2"/>
  <c r="D117" i="2" s="1"/>
  <c r="M197" i="2"/>
  <c r="M228" i="2"/>
  <c r="D247" i="2"/>
  <c r="C261" i="2"/>
  <c r="D261" i="2" s="1"/>
  <c r="M286" i="2"/>
  <c r="M299" i="2"/>
  <c r="M59" i="2"/>
  <c r="M66" i="2"/>
  <c r="M85" i="2"/>
  <c r="M92" i="2"/>
  <c r="M129" i="2"/>
  <c r="C142" i="2"/>
  <c r="D142" i="2" s="1"/>
  <c r="C159" i="2"/>
  <c r="C175" i="2"/>
  <c r="D175" i="2" s="1"/>
  <c r="M221" i="2"/>
  <c r="M281" i="2"/>
  <c r="M287" i="2"/>
  <c r="C332" i="2"/>
  <c r="D332" i="2" s="1"/>
  <c r="M339" i="2"/>
  <c r="M236" i="2"/>
  <c r="C236" i="2"/>
  <c r="D236" i="2" s="1"/>
  <c r="C56" i="2"/>
  <c r="D56" i="2" s="1"/>
  <c r="D77" i="2"/>
  <c r="C134" i="2"/>
  <c r="D134" i="2" s="1"/>
  <c r="M213" i="2"/>
  <c r="C218" i="2"/>
  <c r="D218" i="2" s="1"/>
  <c r="M323" i="2"/>
  <c r="M365" i="2"/>
  <c r="M203" i="2"/>
  <c r="C203" i="2"/>
  <c r="D203" i="2" s="1"/>
  <c r="M219" i="2"/>
  <c r="C219" i="2"/>
  <c r="D219" i="2" s="1"/>
  <c r="D52" i="2"/>
  <c r="M110" i="2"/>
  <c r="M179" i="2"/>
  <c r="M273" i="2"/>
  <c r="D299" i="2"/>
  <c r="C324" i="2"/>
  <c r="D324" i="2" s="1"/>
  <c r="C366" i="2"/>
  <c r="D366" i="2" s="1"/>
  <c r="M52" i="2"/>
  <c r="M78" i="2"/>
  <c r="D96" i="2"/>
  <c r="M171" i="2"/>
  <c r="M223" i="2"/>
  <c r="M248" i="2"/>
  <c r="M256" i="2"/>
  <c r="D311" i="2"/>
  <c r="D327" i="2"/>
  <c r="D344" i="2"/>
  <c r="D361" i="2"/>
  <c r="D377" i="2"/>
  <c r="D85" i="2"/>
  <c r="D129" i="2"/>
  <c r="M135" i="2"/>
  <c r="M180" i="2"/>
  <c r="C202" i="2"/>
  <c r="D202" i="2" s="1"/>
  <c r="M319" i="2"/>
  <c r="M331" i="2"/>
  <c r="M361" i="2"/>
  <c r="C374" i="2"/>
  <c r="D374" i="2" s="1"/>
  <c r="D60" i="2"/>
  <c r="C93" i="2"/>
  <c r="D93" i="2" s="1"/>
  <c r="M118" i="2"/>
  <c r="M170" i="2"/>
  <c r="D255" i="2"/>
  <c r="M307" i="2"/>
  <c r="M327" i="2"/>
  <c r="C340" i="2"/>
  <c r="D340" i="2" s="1"/>
  <c r="M369" i="2"/>
  <c r="D145" i="5"/>
  <c r="K148" i="2"/>
  <c r="D161" i="5"/>
  <c r="K165" i="2"/>
  <c r="D308" i="5"/>
  <c r="K321" i="2"/>
  <c r="K337" i="2"/>
  <c r="K355" i="2"/>
  <c r="D356" i="5"/>
  <c r="K371" i="2"/>
  <c r="D55" i="2"/>
  <c r="M80" i="2"/>
  <c r="M192" i="2"/>
  <c r="D201" i="2"/>
  <c r="D209" i="2"/>
  <c r="D217" i="2"/>
  <c r="M225" i="2"/>
  <c r="M233" i="2"/>
  <c r="D244" i="5"/>
  <c r="K253" i="2"/>
  <c r="B253" i="2" s="1"/>
  <c r="D253" i="2" s="1"/>
  <c r="D260" i="5"/>
  <c r="K270" i="2"/>
  <c r="B270" i="2" s="1"/>
  <c r="D270" i="2" s="1"/>
  <c r="D268" i="5"/>
  <c r="K278" i="2"/>
  <c r="B278" i="2" s="1"/>
  <c r="D278" i="2" s="1"/>
  <c r="D99" i="2"/>
  <c r="C223" i="2"/>
  <c r="D223" i="2" s="1"/>
  <c r="D276" i="2"/>
  <c r="M292" i="2"/>
  <c r="D314" i="2"/>
  <c r="C318" i="2"/>
  <c r="D318" i="2" s="1"/>
  <c r="D322" i="2"/>
  <c r="C326" i="2"/>
  <c r="D326" i="2" s="1"/>
  <c r="D330" i="2"/>
  <c r="C334" i="2"/>
  <c r="D348" i="2"/>
  <c r="C352" i="2"/>
  <c r="D352" i="2" s="1"/>
  <c r="D356" i="2"/>
  <c r="C360" i="2"/>
  <c r="D360" i="2" s="1"/>
  <c r="D364" i="2"/>
  <c r="C368" i="2"/>
  <c r="D368" i="2" s="1"/>
  <c r="D372" i="2"/>
  <c r="C376" i="2"/>
  <c r="D376" i="2" s="1"/>
  <c r="D189" i="5"/>
  <c r="K195" i="2"/>
  <c r="D205" i="5"/>
  <c r="K212" i="2"/>
  <c r="D229" i="5"/>
  <c r="K238" i="2"/>
  <c r="D261" i="5"/>
  <c r="K271" i="2"/>
  <c r="D293" i="5"/>
  <c r="K305" i="2"/>
  <c r="C95" i="2"/>
  <c r="D95" i="2" s="1"/>
  <c r="C103" i="2"/>
  <c r="D103" i="2" s="1"/>
  <c r="C231" i="2"/>
  <c r="M235" i="2"/>
  <c r="M243" i="2"/>
  <c r="M251" i="2"/>
  <c r="M259" i="2"/>
  <c r="M267" i="2"/>
  <c r="C272" i="2"/>
  <c r="D272" i="2" s="1"/>
  <c r="C280" i="2"/>
  <c r="D280" i="2" s="1"/>
  <c r="M284" i="2"/>
  <c r="C310" i="2"/>
  <c r="D310" i="2" s="1"/>
  <c r="C343" i="2"/>
  <c r="D343" i="2" s="1"/>
  <c r="M91" i="2"/>
  <c r="M99" i="2"/>
  <c r="M107" i="2"/>
  <c r="C112" i="2"/>
  <c r="D112" i="2" s="1"/>
  <c r="C120" i="2"/>
  <c r="D120" i="2" s="1"/>
  <c r="D124" i="2"/>
  <c r="C128" i="2"/>
  <c r="D128" i="2" s="1"/>
  <c r="D133" i="2"/>
  <c r="C137" i="2"/>
  <c r="D137" i="2" s="1"/>
  <c r="D141" i="2"/>
  <c r="C145" i="2"/>
  <c r="D145" i="2" s="1"/>
  <c r="D149" i="2"/>
  <c r="C153" i="2"/>
  <c r="D153" i="2" s="1"/>
  <c r="M157" i="2"/>
  <c r="M173" i="2"/>
  <c r="C240" i="2"/>
  <c r="D240" i="2" s="1"/>
  <c r="C248" i="2"/>
  <c r="D248" i="2" s="1"/>
  <c r="C256" i="2"/>
  <c r="D256" i="2" s="1"/>
  <c r="C264" i="2"/>
  <c r="D264" i="2" s="1"/>
  <c r="M276" i="2"/>
  <c r="D285" i="2"/>
  <c r="C289" i="2"/>
  <c r="D289" i="2" s="1"/>
  <c r="C298" i="2"/>
  <c r="D298" i="2" s="1"/>
  <c r="C302" i="2"/>
  <c r="D302" i="2" s="1"/>
  <c r="M314" i="2"/>
  <c r="M322" i="2"/>
  <c r="M330" i="2"/>
  <c r="M338" i="2"/>
  <c r="M348" i="2"/>
  <c r="M356" i="2"/>
  <c r="M364" i="2"/>
  <c r="M372" i="2"/>
  <c r="C69" i="2"/>
  <c r="C78" i="2"/>
  <c r="D78" i="2" s="1"/>
  <c r="D107" i="2"/>
  <c r="M115" i="2"/>
  <c r="M123" i="2"/>
  <c r="M132" i="2"/>
  <c r="M140" i="2"/>
  <c r="D338" i="2"/>
  <c r="C87" i="2"/>
  <c r="D87" i="2" s="1"/>
  <c r="D116" i="2"/>
  <c r="M116" i="2"/>
  <c r="M124" i="2"/>
  <c r="M133" i="2"/>
  <c r="M141" i="2"/>
  <c r="M149" i="2"/>
  <c r="M182" i="2"/>
  <c r="D191" i="2"/>
  <c r="M285" i="2"/>
  <c r="M293" i="2"/>
  <c r="D176" i="5"/>
  <c r="L181" i="2"/>
  <c r="E24" i="1"/>
  <c r="P8" i="4"/>
  <c r="B8" i="6"/>
  <c r="N7" i="2" s="1"/>
  <c r="S47" i="6"/>
  <c r="N46" i="2"/>
  <c r="AY271" i="4"/>
  <c r="E28" i="1" s="1"/>
  <c r="AZ8" i="4"/>
  <c r="AS271" i="4"/>
  <c r="AT271" i="4" s="1"/>
  <c r="AT47" i="4"/>
  <c r="F15" i="1"/>
  <c r="F29" i="1"/>
  <c r="F63" i="1"/>
  <c r="F30" i="1"/>
  <c r="L45" i="2"/>
  <c r="C45" i="2" s="1"/>
  <c r="C10" i="5"/>
  <c r="D333" i="5"/>
  <c r="BL10" i="5"/>
  <c r="D258" i="5"/>
  <c r="D274" i="5"/>
  <c r="D282" i="5"/>
  <c r="D314" i="5"/>
  <c r="D290" i="5"/>
  <c r="D306" i="5"/>
  <c r="D250" i="5"/>
  <c r="D221" i="5"/>
  <c r="D213" i="5"/>
  <c r="D197" i="5"/>
  <c r="D181" i="5"/>
  <c r="D27" i="5"/>
  <c r="D32" i="5"/>
  <c r="D23" i="5"/>
  <c r="D38" i="5"/>
  <c r="D15" i="5"/>
  <c r="D183" i="5"/>
  <c r="D191" i="5"/>
  <c r="D199" i="5"/>
  <c r="D207" i="5"/>
  <c r="D215" i="5"/>
  <c r="D89" i="5"/>
  <c r="D68" i="5"/>
  <c r="D105" i="5"/>
  <c r="D121" i="5"/>
  <c r="D137" i="5"/>
  <c r="D153" i="5"/>
  <c r="D171" i="5"/>
  <c r="D238" i="5"/>
  <c r="D254" i="5"/>
  <c r="D302" i="5"/>
  <c r="D310" i="5"/>
  <c r="D318" i="5"/>
  <c r="D322" i="5"/>
  <c r="D141" i="5"/>
  <c r="D95" i="5"/>
  <c r="D265" i="5"/>
  <c r="D97" i="5"/>
  <c r="D129" i="5"/>
  <c r="D187" i="5"/>
  <c r="D195" i="5"/>
  <c r="D203" i="5"/>
  <c r="D211" i="5"/>
  <c r="D219" i="5"/>
  <c r="D227" i="5"/>
  <c r="D132" i="5"/>
  <c r="D61" i="5"/>
  <c r="D169" i="5"/>
  <c r="D257" i="5"/>
  <c r="D313" i="5"/>
  <c r="D329" i="5"/>
  <c r="D85" i="5"/>
  <c r="D67" i="5"/>
  <c r="D93" i="5"/>
  <c r="D109" i="5"/>
  <c r="D125" i="5"/>
  <c r="D159" i="5"/>
  <c r="D167" i="5"/>
  <c r="D148" i="5"/>
  <c r="D56" i="5"/>
  <c r="D112" i="5"/>
  <c r="D120" i="5"/>
  <c r="D149" i="5"/>
  <c r="D103" i="5"/>
  <c r="D57" i="5"/>
  <c r="D81" i="5"/>
  <c r="D91" i="5"/>
  <c r="D107" i="5"/>
  <c r="D131" i="5"/>
  <c r="D157" i="5"/>
  <c r="D173" i="5"/>
  <c r="D69" i="5"/>
  <c r="D79" i="5"/>
  <c r="D87" i="5"/>
  <c r="D115" i="5"/>
  <c r="D133" i="5"/>
  <c r="D143" i="5"/>
  <c r="D179" i="5"/>
  <c r="D243" i="5"/>
  <c r="D259" i="5"/>
  <c r="D275" i="5"/>
  <c r="D291" i="5"/>
  <c r="D299" i="5"/>
  <c r="D307" i="5"/>
  <c r="D323" i="5"/>
  <c r="D331" i="5"/>
  <c r="D47" i="5"/>
  <c r="D59" i="5"/>
  <c r="D64" i="5"/>
  <c r="D100" i="5"/>
  <c r="D113" i="5"/>
  <c r="D123" i="5"/>
  <c r="D128" i="5"/>
  <c r="D136" i="5"/>
  <c r="D164" i="5"/>
  <c r="D177" i="5"/>
  <c r="D182" i="5"/>
  <c r="D185" i="5"/>
  <c r="D190" i="5"/>
  <c r="D193" i="5"/>
  <c r="D198" i="5"/>
  <c r="D201" i="5"/>
  <c r="D206" i="5"/>
  <c r="D209" i="5"/>
  <c r="D214" i="5"/>
  <c r="D217" i="5"/>
  <c r="D225" i="5"/>
  <c r="D24" i="5"/>
  <c r="D55" i="5"/>
  <c r="D101" i="5"/>
  <c r="D111" i="5"/>
  <c r="D119" i="5"/>
  <c r="D147" i="5"/>
  <c r="D165" i="5"/>
  <c r="D175" i="5"/>
  <c r="D247" i="5"/>
  <c r="D330" i="5"/>
  <c r="D338" i="5"/>
  <c r="D346" i="5"/>
  <c r="D354" i="5"/>
  <c r="D362" i="5"/>
  <c r="D75" i="5"/>
  <c r="D80" i="5"/>
  <c r="D116" i="5"/>
  <c r="D152" i="5"/>
  <c r="D180" i="5"/>
  <c r="D204" i="5"/>
  <c r="K24" i="2"/>
  <c r="M24" i="2" s="1"/>
  <c r="D96" i="5"/>
  <c r="D104" i="5"/>
  <c r="D160" i="5"/>
  <c r="D168" i="5"/>
  <c r="D186" i="5"/>
  <c r="D194" i="5"/>
  <c r="D202" i="5"/>
  <c r="D210" i="5"/>
  <c r="D218" i="5"/>
  <c r="D226" i="5"/>
  <c r="D88" i="5"/>
  <c r="D139" i="5"/>
  <c r="D144" i="5"/>
  <c r="D188" i="5"/>
  <c r="D196" i="5"/>
  <c r="D212" i="5"/>
  <c r="D220" i="5"/>
  <c r="D228" i="5"/>
  <c r="L12" i="2"/>
  <c r="M12" i="2" s="1"/>
  <c r="D28" i="5"/>
  <c r="D63" i="5"/>
  <c r="D99" i="5"/>
  <c r="D117" i="5"/>
  <c r="D127" i="5"/>
  <c r="D135" i="5"/>
  <c r="D163" i="5"/>
  <c r="D237" i="5"/>
  <c r="D240" i="5"/>
  <c r="D248" i="5"/>
  <c r="D256" i="5"/>
  <c r="D264" i="5"/>
  <c r="D269" i="5"/>
  <c r="D280" i="5"/>
  <c r="D288" i="5"/>
  <c r="D296" i="5"/>
  <c r="D301" i="5"/>
  <c r="D341" i="5"/>
  <c r="D349" i="5"/>
  <c r="D357" i="5"/>
  <c r="D332" i="5"/>
  <c r="D174" i="5"/>
  <c r="D345" i="5"/>
  <c r="D353" i="5"/>
  <c r="D361" i="5"/>
  <c r="M49" i="5"/>
  <c r="AN49" i="5"/>
  <c r="D66" i="5"/>
  <c r="D82" i="5"/>
  <c r="D98" i="5"/>
  <c r="D114" i="5"/>
  <c r="D130" i="5"/>
  <c r="D146" i="5"/>
  <c r="D178" i="5"/>
  <c r="D231" i="5"/>
  <c r="D234" i="5"/>
  <c r="D281" i="5"/>
  <c r="D289" i="5"/>
  <c r="D292" i="5"/>
  <c r="D297" i="5"/>
  <c r="D300" i="5"/>
  <c r="D339" i="5"/>
  <c r="D342" i="5"/>
  <c r="D350" i="5"/>
  <c r="D355" i="5"/>
  <c r="D92" i="5"/>
  <c r="D124" i="5"/>
  <c r="D140" i="5"/>
  <c r="D184" i="5"/>
  <c r="D192" i="5"/>
  <c r="D200" i="5"/>
  <c r="D216" i="5"/>
  <c r="D245" i="5"/>
  <c r="D311" i="5"/>
  <c r="G10" i="5"/>
  <c r="D52" i="5"/>
  <c r="D58" i="5"/>
  <c r="D90" i="5"/>
  <c r="D106" i="5"/>
  <c r="D122" i="5"/>
  <c r="D138" i="5"/>
  <c r="D154" i="5"/>
  <c r="D170" i="5"/>
  <c r="D230" i="5"/>
  <c r="D277" i="5"/>
  <c r="D285" i="5"/>
  <c r="D343" i="5"/>
  <c r="D62" i="5"/>
  <c r="D94" i="5"/>
  <c r="D126" i="5"/>
  <c r="D158" i="5"/>
  <c r="D271" i="5"/>
  <c r="D60" i="5"/>
  <c r="D76" i="5"/>
  <c r="D108" i="5"/>
  <c r="D156" i="5"/>
  <c r="D224" i="5"/>
  <c r="D253" i="5"/>
  <c r="D267" i="5"/>
  <c r="D309" i="5"/>
  <c r="D312" i="5"/>
  <c r="D317" i="5"/>
  <c r="D320" i="5"/>
  <c r="D325" i="5"/>
  <c r="D328" i="5"/>
  <c r="D50" i="5"/>
  <c r="D78" i="5"/>
  <c r="D110" i="5"/>
  <c r="D142" i="5"/>
  <c r="D279" i="5"/>
  <c r="D22" i="5"/>
  <c r="D172" i="5"/>
  <c r="D208" i="5"/>
  <c r="L51" i="2"/>
  <c r="D303" i="5"/>
  <c r="D12" i="5"/>
  <c r="D70" i="5"/>
  <c r="D86" i="5"/>
  <c r="D102" i="5"/>
  <c r="D118" i="5"/>
  <c r="D134" i="5"/>
  <c r="D150" i="5"/>
  <c r="D166" i="5"/>
  <c r="D236" i="5"/>
  <c r="D249" i="5"/>
  <c r="D270" i="5"/>
  <c r="D278" i="5"/>
  <c r="D286" i="5"/>
  <c r="D344" i="5"/>
  <c r="D352" i="5"/>
  <c r="D360" i="5"/>
  <c r="U364" i="5"/>
  <c r="E55" i="1" s="1"/>
  <c r="AQ10" i="5"/>
  <c r="Y10" i="5"/>
  <c r="D34" i="5"/>
  <c r="D235" i="5"/>
  <c r="D53" i="5"/>
  <c r="L21" i="2"/>
  <c r="C21" i="2" s="1"/>
  <c r="D359" i="5"/>
  <c r="L31" i="2"/>
  <c r="M31" i="2" s="1"/>
  <c r="K7" i="2"/>
  <c r="D18" i="5"/>
  <c r="D232" i="5"/>
  <c r="D262" i="5"/>
  <c r="D272" i="5"/>
  <c r="D294" i="5"/>
  <c r="D304" i="5"/>
  <c r="D326" i="5"/>
  <c r="D336" i="5"/>
  <c r="D358" i="5"/>
  <c r="D319" i="5"/>
  <c r="D351" i="5"/>
  <c r="L35" i="2"/>
  <c r="C35" i="2" s="1"/>
  <c r="AB49" i="5"/>
  <c r="D263" i="5"/>
  <c r="D273" i="5"/>
  <c r="D19" i="5"/>
  <c r="D33" i="5"/>
  <c r="D41" i="5"/>
  <c r="D46" i="5"/>
  <c r="BA364" i="5"/>
  <c r="D66" i="1" s="1"/>
  <c r="K46" i="2"/>
  <c r="AZ54" i="5"/>
  <c r="D241" i="5"/>
  <c r="D246" i="5"/>
  <c r="D251" i="5"/>
  <c r="D266" i="5"/>
  <c r="D276" i="5"/>
  <c r="D283" i="5"/>
  <c r="D298" i="5"/>
  <c r="D315" i="5"/>
  <c r="D347" i="5"/>
  <c r="AZ49" i="5"/>
  <c r="D255" i="5"/>
  <c r="D287" i="5"/>
  <c r="J10" i="5"/>
  <c r="AT10" i="5"/>
  <c r="D39" i="5"/>
  <c r="D295" i="5"/>
  <c r="D305" i="5"/>
  <c r="D327" i="5"/>
  <c r="AW10" i="5"/>
  <c r="BF10" i="5"/>
  <c r="D51" i="5"/>
  <c r="D45" i="5"/>
  <c r="D337" i="5"/>
  <c r="L36" i="2"/>
  <c r="M36" i="2" s="1"/>
  <c r="L42" i="2"/>
  <c r="M42" i="2" s="1"/>
  <c r="AB10" i="5"/>
  <c r="AW49" i="5"/>
  <c r="D242" i="5"/>
  <c r="D252" i="5"/>
  <c r="D284" i="5"/>
  <c r="D316" i="5"/>
  <c r="D348" i="5"/>
  <c r="AN10" i="5"/>
  <c r="BC10" i="5"/>
  <c r="AF364" i="5"/>
  <c r="D59" i="1" s="1"/>
  <c r="AV364" i="5"/>
  <c r="E64" i="1" s="1"/>
  <c r="V49" i="5"/>
  <c r="AH10" i="5"/>
  <c r="M10" i="5"/>
  <c r="K364" i="5"/>
  <c r="D52" i="1" s="1"/>
  <c r="AM364" i="5"/>
  <c r="E61" i="1" s="1"/>
  <c r="AE10" i="5"/>
  <c r="V10" i="5"/>
  <c r="L364" i="5"/>
  <c r="E52" i="1" s="1"/>
  <c r="D30" i="5"/>
  <c r="K29" i="2"/>
  <c r="M29" i="2" s="1"/>
  <c r="K9" i="2"/>
  <c r="B9" i="2" s="1"/>
  <c r="L16" i="2"/>
  <c r="C16" i="2" s="1"/>
  <c r="K20" i="2"/>
  <c r="B20" i="2" s="1"/>
  <c r="L27" i="2"/>
  <c r="C27" i="2" s="1"/>
  <c r="D20" i="5"/>
  <c r="D36" i="5"/>
  <c r="D40" i="5"/>
  <c r="D42" i="5"/>
  <c r="D48" i="5"/>
  <c r="K25" i="2"/>
  <c r="M25" i="2" s="1"/>
  <c r="L44" i="2"/>
  <c r="M44" i="2" s="1"/>
  <c r="D16" i="5"/>
  <c r="D21" i="5"/>
  <c r="D37" i="5"/>
  <c r="D43" i="5"/>
  <c r="D13" i="5"/>
  <c r="D25" i="5"/>
  <c r="K15" i="2"/>
  <c r="B15" i="2" s="1"/>
  <c r="D14" i="5"/>
  <c r="D29" i="5"/>
  <c r="L30" i="2"/>
  <c r="M30" i="2" s="1"/>
  <c r="D26" i="5"/>
  <c r="D31" i="5"/>
  <c r="D44" i="5"/>
  <c r="E76" i="1"/>
  <c r="V47" i="6"/>
  <c r="Q110" i="6"/>
  <c r="D75" i="1" s="1"/>
  <c r="D50" i="6"/>
  <c r="D36" i="6"/>
  <c r="D34" i="6"/>
  <c r="P30" i="2"/>
  <c r="D24" i="6"/>
  <c r="D17" i="6"/>
  <c r="D15" i="6"/>
  <c r="K110" i="6"/>
  <c r="D73" i="1" s="1"/>
  <c r="D19" i="6"/>
  <c r="D30" i="6"/>
  <c r="D38" i="6"/>
  <c r="D37" i="6"/>
  <c r="D45" i="6"/>
  <c r="P42" i="2"/>
  <c r="D44" i="6"/>
  <c r="M47" i="6"/>
  <c r="C13" i="2"/>
  <c r="D48" i="6"/>
  <c r="D16" i="6"/>
  <c r="D27" i="6"/>
  <c r="D51" i="6"/>
  <c r="B11" i="2"/>
  <c r="D11" i="6"/>
  <c r="M8" i="6"/>
  <c r="P29" i="2"/>
  <c r="P33" i="2"/>
  <c r="C37" i="2"/>
  <c r="O49" i="2"/>
  <c r="C49" i="2" s="1"/>
  <c r="P10" i="2"/>
  <c r="P43" i="2"/>
  <c r="J8" i="6"/>
  <c r="D10" i="6"/>
  <c r="D22" i="6"/>
  <c r="D23" i="6"/>
  <c r="L110" i="6"/>
  <c r="E73" i="1" s="1"/>
  <c r="D33" i="6"/>
  <c r="C9" i="2"/>
  <c r="D25" i="6"/>
  <c r="D28" i="6"/>
  <c r="D40" i="6"/>
  <c r="E110" i="6"/>
  <c r="D71" i="1" s="1"/>
  <c r="F71" i="1" s="1"/>
  <c r="R110" i="6"/>
  <c r="P40" i="2"/>
  <c r="D29" i="6"/>
  <c r="P15" i="2"/>
  <c r="D18" i="6"/>
  <c r="P17" i="2"/>
  <c r="D20" i="6"/>
  <c r="D32" i="6"/>
  <c r="BF8" i="4"/>
  <c r="E21" i="1"/>
  <c r="D135" i="4"/>
  <c r="D153" i="4"/>
  <c r="D82" i="4"/>
  <c r="D58" i="4"/>
  <c r="D219" i="4"/>
  <c r="D224" i="4"/>
  <c r="AL271" i="4"/>
  <c r="D183" i="4"/>
  <c r="BO47" i="4"/>
  <c r="D84" i="4"/>
  <c r="BG271" i="4"/>
  <c r="D31" i="1" s="1"/>
  <c r="BI8" i="4"/>
  <c r="D161" i="4"/>
  <c r="BM271" i="4"/>
  <c r="D33" i="1" s="1"/>
  <c r="D53" i="4"/>
  <c r="D73" i="4"/>
  <c r="E271" i="4"/>
  <c r="D13" i="1" s="1"/>
  <c r="S8" i="4"/>
  <c r="AV271" i="4"/>
  <c r="E27" i="1" s="1"/>
  <c r="D206" i="4"/>
  <c r="D163" i="4"/>
  <c r="D144" i="4"/>
  <c r="D156" i="4"/>
  <c r="D168" i="4"/>
  <c r="D217" i="4"/>
  <c r="D194" i="4"/>
  <c r="D263" i="4"/>
  <c r="D157" i="4"/>
  <c r="D248" i="4"/>
  <c r="D126" i="4"/>
  <c r="D167" i="4"/>
  <c r="D201" i="4"/>
  <c r="D212" i="4"/>
  <c r="D253" i="4"/>
  <c r="D210" i="4"/>
  <c r="D62" i="4"/>
  <c r="D124" i="4"/>
  <c r="D155" i="4"/>
  <c r="D193" i="4"/>
  <c r="D122" i="4"/>
  <c r="D256" i="4"/>
  <c r="D127" i="4"/>
  <c r="D143" i="4"/>
  <c r="D218" i="4"/>
  <c r="D223" i="4"/>
  <c r="D208" i="4"/>
  <c r="D76" i="4"/>
  <c r="D204" i="4"/>
  <c r="D241" i="4"/>
  <c r="BR8" i="4"/>
  <c r="D51" i="4"/>
  <c r="H50" i="2"/>
  <c r="J50" i="2" s="1"/>
  <c r="BH271" i="4"/>
  <c r="BC8" i="4"/>
  <c r="AW47" i="4"/>
  <c r="E22" i="1"/>
  <c r="D33" i="4"/>
  <c r="Q271" i="4"/>
  <c r="D17" i="1" s="1"/>
  <c r="R271" i="4"/>
  <c r="E17" i="1" s="1"/>
  <c r="D40" i="4"/>
  <c r="D11" i="4"/>
  <c r="D19" i="4"/>
  <c r="D265" i="4"/>
  <c r="D32" i="4"/>
  <c r="D23" i="4"/>
  <c r="D28" i="4"/>
  <c r="J10" i="2"/>
  <c r="D24" i="4"/>
  <c r="D16" i="4"/>
  <c r="D20" i="4"/>
  <c r="D26" i="4"/>
  <c r="D14" i="4"/>
  <c r="D30" i="4"/>
  <c r="D15" i="4"/>
  <c r="D49" i="4"/>
  <c r="S47" i="4"/>
  <c r="D48" i="4"/>
  <c r="D46" i="4"/>
  <c r="J22" i="2"/>
  <c r="M8" i="4"/>
  <c r="D17" i="4"/>
  <c r="D18" i="4"/>
  <c r="D21" i="4"/>
  <c r="D36" i="4"/>
  <c r="D45" i="4"/>
  <c r="D12" i="4"/>
  <c r="C25" i="2"/>
  <c r="D29" i="4"/>
  <c r="D42" i="4"/>
  <c r="D25" i="4"/>
  <c r="D35" i="4"/>
  <c r="D39" i="4"/>
  <c r="D43" i="4"/>
  <c r="J15" i="2"/>
  <c r="C19" i="2"/>
  <c r="J32" i="2"/>
  <c r="D27" i="4"/>
  <c r="D31" i="4"/>
  <c r="D44" i="4"/>
  <c r="G46" i="3"/>
  <c r="D26" i="3"/>
  <c r="D48" i="3"/>
  <c r="D40" i="3"/>
  <c r="E48" i="2"/>
  <c r="B48" i="2" s="1"/>
  <c r="F26" i="2"/>
  <c r="G26" i="2" s="1"/>
  <c r="S7" i="3"/>
  <c r="Q52" i="3"/>
  <c r="D11" i="1" s="1"/>
  <c r="D28" i="3"/>
  <c r="D35" i="3"/>
  <c r="S46" i="3"/>
  <c r="P46" i="3"/>
  <c r="D50" i="3"/>
  <c r="N52" i="3"/>
  <c r="D10" i="1" s="1"/>
  <c r="F42" i="2"/>
  <c r="D30" i="3"/>
  <c r="D37" i="3"/>
  <c r="E40" i="2"/>
  <c r="B40" i="2" s="1"/>
  <c r="P7" i="3"/>
  <c r="D10" i="3"/>
  <c r="D20" i="3"/>
  <c r="D11" i="3"/>
  <c r="D14" i="3"/>
  <c r="D23" i="3"/>
  <c r="D9" i="3"/>
  <c r="D17" i="3"/>
  <c r="D24" i="3"/>
  <c r="D18" i="3"/>
  <c r="D16" i="3"/>
  <c r="D21" i="3"/>
  <c r="D25" i="3"/>
  <c r="D33" i="3"/>
  <c r="F46" i="2"/>
  <c r="D27" i="3"/>
  <c r="D29" i="3"/>
  <c r="D31" i="3"/>
  <c r="D19" i="3"/>
  <c r="F10" i="2"/>
  <c r="G10" i="2" s="1"/>
  <c r="F11" i="2"/>
  <c r="C11" i="2" s="1"/>
  <c r="F14" i="2"/>
  <c r="C14" i="2" s="1"/>
  <c r="F17" i="2"/>
  <c r="F18" i="2"/>
  <c r="G18" i="2" s="1"/>
  <c r="F20" i="2"/>
  <c r="C20" i="2" s="1"/>
  <c r="F23" i="2"/>
  <c r="C23" i="2" s="1"/>
  <c r="F24" i="2"/>
  <c r="G24" i="2" s="1"/>
  <c r="F28" i="2"/>
  <c r="G28" i="2" s="1"/>
  <c r="F30" i="2"/>
  <c r="D36" i="3"/>
  <c r="D32" i="3"/>
  <c r="D49" i="3"/>
  <c r="B34" i="2"/>
  <c r="J45" i="2"/>
  <c r="B33" i="2"/>
  <c r="B38" i="2"/>
  <c r="B43" i="2"/>
  <c r="B35" i="2"/>
  <c r="B36" i="2"/>
  <c r="B8" i="2"/>
  <c r="B10" i="2"/>
  <c r="B12" i="2"/>
  <c r="B13" i="2"/>
  <c r="B14" i="2"/>
  <c r="B16" i="2"/>
  <c r="B17" i="2"/>
  <c r="B18" i="2"/>
  <c r="B19" i="2"/>
  <c r="B21" i="2"/>
  <c r="B22" i="2"/>
  <c r="B23" i="2"/>
  <c r="B26" i="2"/>
  <c r="B27" i="2"/>
  <c r="B28" i="2"/>
  <c r="B30" i="2"/>
  <c r="B31" i="2"/>
  <c r="B32" i="2"/>
  <c r="B44" i="2"/>
  <c r="B45" i="2"/>
  <c r="P44" i="2"/>
  <c r="B41" i="2"/>
  <c r="M34" i="2"/>
  <c r="B39" i="2"/>
  <c r="B47" i="2"/>
  <c r="B49" i="2"/>
  <c r="B42" i="2"/>
  <c r="J20" i="2"/>
  <c r="B37" i="2"/>
  <c r="J47" i="2"/>
  <c r="J38" i="2"/>
  <c r="J8" i="2"/>
  <c r="M14" i="2"/>
  <c r="M17" i="2"/>
  <c r="G37" i="2"/>
  <c r="G8" i="2"/>
  <c r="J35" i="2"/>
  <c r="J12" i="2"/>
  <c r="G19" i="2"/>
  <c r="J28" i="2"/>
  <c r="P21" i="2"/>
  <c r="P23" i="2"/>
  <c r="P25" i="2"/>
  <c r="P26" i="2"/>
  <c r="P28" i="2"/>
  <c r="M13" i="2"/>
  <c r="J16" i="2"/>
  <c r="G33" i="2"/>
  <c r="J42" i="2"/>
  <c r="M43" i="2"/>
  <c r="J49" i="2"/>
  <c r="M37" i="2"/>
  <c r="M22" i="2"/>
  <c r="M23" i="2"/>
  <c r="M26" i="2"/>
  <c r="P47" i="2"/>
  <c r="P48" i="2"/>
  <c r="P38" i="2"/>
  <c r="M8" i="2"/>
  <c r="G22" i="2"/>
  <c r="G25" i="2"/>
  <c r="G29" i="2"/>
  <c r="G32" i="2"/>
  <c r="J34" i="2"/>
  <c r="G36" i="2"/>
  <c r="P8" i="2"/>
  <c r="M11" i="2"/>
  <c r="J14" i="2"/>
  <c r="P18" i="2"/>
  <c r="J23" i="2"/>
  <c r="J24" i="2"/>
  <c r="J26" i="2"/>
  <c r="J30" i="2"/>
  <c r="J31" i="2"/>
  <c r="M47" i="2"/>
  <c r="M48" i="2"/>
  <c r="M49" i="2"/>
  <c r="M50" i="2"/>
  <c r="P19" i="2"/>
  <c r="J40" i="2"/>
  <c r="J41" i="2"/>
  <c r="P14" i="2"/>
  <c r="J18" i="2"/>
  <c r="P22" i="2"/>
  <c r="P35" i="2"/>
  <c r="M38" i="2"/>
  <c r="M39" i="2"/>
  <c r="J44" i="2"/>
  <c r="D67" i="2"/>
  <c r="D363" i="2"/>
  <c r="G49" i="2"/>
  <c r="D313" i="2"/>
  <c r="J48" i="2"/>
  <c r="G21" i="2"/>
  <c r="G43" i="2"/>
  <c r="D91" i="2"/>
  <c r="D199" i="2"/>
  <c r="C8" i="2"/>
  <c r="D346" i="2"/>
  <c r="P24" i="2"/>
  <c r="M28" i="2"/>
  <c r="P39" i="2"/>
  <c r="M41" i="2"/>
  <c r="P50" i="2"/>
  <c r="D104" i="2"/>
  <c r="D161" i="2"/>
  <c r="D176" i="2"/>
  <c r="D198" i="2"/>
  <c r="D229" i="2"/>
  <c r="D262" i="2"/>
  <c r="D267" i="2"/>
  <c r="D279" i="2"/>
  <c r="D294" i="2"/>
  <c r="D100" i="2"/>
  <c r="D208" i="2"/>
  <c r="D235" i="2"/>
  <c r="D265" i="2"/>
  <c r="D275" i="2"/>
  <c r="D287" i="2"/>
  <c r="D98" i="2"/>
  <c r="D157" i="2"/>
  <c r="D162" i="2"/>
  <c r="D187" i="2"/>
  <c r="D206" i="2"/>
  <c r="D222" i="2"/>
  <c r="D243" i="2"/>
  <c r="D268" i="2"/>
  <c r="D273" i="2"/>
  <c r="D290" i="2"/>
  <c r="D295" i="2"/>
  <c r="D306" i="2"/>
  <c r="P12" i="2"/>
  <c r="P16" i="2"/>
  <c r="P32" i="2"/>
  <c r="D68" i="2"/>
  <c r="D94" i="2"/>
  <c r="D160" i="2"/>
  <c r="D233" i="2"/>
  <c r="D246" i="2"/>
  <c r="D251" i="2"/>
  <c r="D269" i="2"/>
  <c r="D288" i="2"/>
  <c r="D293" i="2"/>
  <c r="D304" i="2"/>
  <c r="C47" i="2"/>
  <c r="D84" i="2"/>
  <c r="D92" i="2"/>
  <c r="D108" i="2"/>
  <c r="D173" i="2"/>
  <c r="D200" i="2"/>
  <c r="D216" i="2"/>
  <c r="D239" i="2"/>
  <c r="D254" i="2"/>
  <c r="D259" i="2"/>
  <c r="D291" i="2"/>
  <c r="D312" i="2"/>
  <c r="D345" i="2"/>
  <c r="D362" i="2"/>
  <c r="G9" i="2"/>
  <c r="M10" i="2"/>
  <c r="G16" i="2"/>
  <c r="G35" i="2"/>
  <c r="G38" i="2"/>
  <c r="G52" i="3"/>
  <c r="D7" i="1"/>
  <c r="F7" i="1" s="1"/>
  <c r="J9" i="2"/>
  <c r="J11" i="2"/>
  <c r="M18" i="2"/>
  <c r="M40" i="2"/>
  <c r="C48" i="2"/>
  <c r="D81" i="2"/>
  <c r="D196" i="2"/>
  <c r="J17" i="2"/>
  <c r="P20" i="2"/>
  <c r="D192" i="2"/>
  <c r="G15" i="2"/>
  <c r="G13" i="2"/>
  <c r="C50" i="2"/>
  <c r="G50" i="2"/>
  <c r="O271" i="4"/>
  <c r="D34" i="4"/>
  <c r="M19" i="2"/>
  <c r="C41" i="2"/>
  <c r="G44" i="2"/>
  <c r="D188" i="2"/>
  <c r="I271" i="4"/>
  <c r="J8" i="4"/>
  <c r="J27" i="2"/>
  <c r="J13" i="2"/>
  <c r="G31" i="2"/>
  <c r="P31" i="2"/>
  <c r="J39" i="2"/>
  <c r="P41" i="2"/>
  <c r="P45" i="2"/>
  <c r="G27" i="2"/>
  <c r="P27" i="2"/>
  <c r="C39" i="2"/>
  <c r="D80" i="2"/>
  <c r="D164" i="2"/>
  <c r="D178" i="2"/>
  <c r="D8" i="3"/>
  <c r="M46" i="3"/>
  <c r="L52" i="3"/>
  <c r="D37" i="4"/>
  <c r="J21" i="2"/>
  <c r="M33" i="2"/>
  <c r="J37" i="2"/>
  <c r="G47" i="2"/>
  <c r="D88" i="2"/>
  <c r="D158" i="2"/>
  <c r="D174" i="2"/>
  <c r="D225" i="2"/>
  <c r="D237" i="2"/>
  <c r="D286" i="2"/>
  <c r="D38" i="3"/>
  <c r="H46" i="2"/>
  <c r="D50" i="4"/>
  <c r="D35" i="6"/>
  <c r="P34" i="2"/>
  <c r="P36" i="2"/>
  <c r="C38" i="2"/>
  <c r="D172" i="2"/>
  <c r="D186" i="2"/>
  <c r="AX271" i="4"/>
  <c r="D28" i="1" s="1"/>
  <c r="J43" i="2"/>
  <c r="F34" i="2"/>
  <c r="D34" i="3"/>
  <c r="E46" i="2"/>
  <c r="D47" i="3"/>
  <c r="AQ8" i="4"/>
  <c r="AP271" i="4"/>
  <c r="BH364" i="5"/>
  <c r="BI10" i="5"/>
  <c r="D35" i="5"/>
  <c r="L32" i="2"/>
  <c r="D182" i="2"/>
  <c r="R52" i="3"/>
  <c r="S10" i="5"/>
  <c r="H364" i="5"/>
  <c r="D51" i="1" s="1"/>
  <c r="J49" i="5"/>
  <c r="AJ364" i="5"/>
  <c r="AK49" i="5"/>
  <c r="D239" i="5"/>
  <c r="E7" i="2"/>
  <c r="D41" i="4"/>
  <c r="D250" i="2"/>
  <c r="D266" i="2"/>
  <c r="D22" i="3"/>
  <c r="BF271" i="4"/>
  <c r="D22" i="4"/>
  <c r="D17" i="5"/>
  <c r="E364" i="5"/>
  <c r="G49" i="5"/>
  <c r="AG364" i="5"/>
  <c r="AH49" i="5"/>
  <c r="C7" i="3"/>
  <c r="D15" i="3"/>
  <c r="AJ271" i="4"/>
  <c r="D13" i="4"/>
  <c r="F271" i="4"/>
  <c r="D104" i="4"/>
  <c r="BQ271" i="4"/>
  <c r="E34" i="1" s="1"/>
  <c r="W364" i="5"/>
  <c r="D56" i="1" s="1"/>
  <c r="Y49" i="5"/>
  <c r="BE364" i="5"/>
  <c r="BF49" i="5"/>
  <c r="D242" i="2"/>
  <c r="D258" i="2"/>
  <c r="D13" i="3"/>
  <c r="O52" i="3"/>
  <c r="D9" i="4"/>
  <c r="BI47" i="4"/>
  <c r="BO52" i="4"/>
  <c r="BN271" i="4"/>
  <c r="E33" i="1" s="1"/>
  <c r="AK10" i="5"/>
  <c r="M271" i="4"/>
  <c r="BC271" i="4"/>
  <c r="D10" i="4"/>
  <c r="D38" i="4"/>
  <c r="AU271" i="4"/>
  <c r="D27" i="1" s="1"/>
  <c r="BJ271" i="4"/>
  <c r="BJ364" i="5"/>
  <c r="D69" i="1" s="1"/>
  <c r="BL49" i="5"/>
  <c r="AO364" i="5"/>
  <c r="D62" i="1" s="1"/>
  <c r="AQ49" i="5"/>
  <c r="D233" i="5"/>
  <c r="K51" i="2"/>
  <c r="AU364" i="5"/>
  <c r="D64" i="1" s="1"/>
  <c r="T110" i="6"/>
  <c r="D76" i="1" s="1"/>
  <c r="N271" i="4"/>
  <c r="D16" i="1" s="1"/>
  <c r="R364" i="5"/>
  <c r="S49" i="5"/>
  <c r="AY364" i="5"/>
  <c r="BD364" i="5"/>
  <c r="D67" i="1" s="1"/>
  <c r="F364" i="5"/>
  <c r="D53" i="1"/>
  <c r="X364" i="5"/>
  <c r="Z364" i="5"/>
  <c r="D57" i="1" s="1"/>
  <c r="AP364" i="5"/>
  <c r="D13" i="6"/>
  <c r="AT364" i="5"/>
  <c r="D11" i="5"/>
  <c r="O364" i="5"/>
  <c r="Q364" i="5"/>
  <c r="D54" i="1" s="1"/>
  <c r="AA364" i="5"/>
  <c r="AI364" i="5"/>
  <c r="D60" i="1" s="1"/>
  <c r="BG364" i="5"/>
  <c r="D68" i="1" s="1"/>
  <c r="D26" i="6"/>
  <c r="D42" i="6"/>
  <c r="D46" i="6"/>
  <c r="D49" i="6"/>
  <c r="I364" i="5"/>
  <c r="AC364" i="5"/>
  <c r="D58" i="1" s="1"/>
  <c r="BK364" i="5"/>
  <c r="D21" i="6"/>
  <c r="H110" i="6"/>
  <c r="D72" i="1" s="1"/>
  <c r="T364" i="5"/>
  <c r="D55" i="1" s="1"/>
  <c r="AD364" i="5"/>
  <c r="AL364" i="5"/>
  <c r="D61" i="1" s="1"/>
  <c r="BB364" i="5"/>
  <c r="I110" i="6"/>
  <c r="J52" i="6"/>
  <c r="AE49" i="5"/>
  <c r="AX364" i="5"/>
  <c r="BC49" i="5"/>
  <c r="D9" i="6"/>
  <c r="F110" i="6"/>
  <c r="C271" i="4" l="1"/>
  <c r="D18" i="1"/>
  <c r="B271" i="4"/>
  <c r="H380" i="2" s="1"/>
  <c r="B110" i="6"/>
  <c r="E31" i="1"/>
  <c r="F31" i="1" s="1"/>
  <c r="AH271" i="4"/>
  <c r="AB271" i="4"/>
  <c r="F28" i="1"/>
  <c r="D20" i="1"/>
  <c r="F20" i="1" s="1"/>
  <c r="F22" i="1"/>
  <c r="E19" i="1"/>
  <c r="F19" i="1" s="1"/>
  <c r="F21" i="1"/>
  <c r="C364" i="5"/>
  <c r="D65" i="1"/>
  <c r="M45" i="2"/>
  <c r="B24" i="2"/>
  <c r="M181" i="2"/>
  <c r="C181" i="2"/>
  <c r="D181" i="2" s="1"/>
  <c r="B212" i="2"/>
  <c r="D212" i="2" s="1"/>
  <c r="M212" i="2"/>
  <c r="B355" i="2"/>
  <c r="B148" i="2"/>
  <c r="D148" i="2" s="1"/>
  <c r="M148" i="2"/>
  <c r="B305" i="2"/>
  <c r="D305" i="2" s="1"/>
  <c r="M305" i="2"/>
  <c r="B337" i="2"/>
  <c r="M270" i="2"/>
  <c r="B271" i="2"/>
  <c r="D271" i="2" s="1"/>
  <c r="M271" i="2"/>
  <c r="B321" i="2"/>
  <c r="D321" i="2" s="1"/>
  <c r="M321" i="2"/>
  <c r="B195" i="2"/>
  <c r="D195" i="2" s="1"/>
  <c r="M195" i="2"/>
  <c r="M21" i="2"/>
  <c r="B238" i="2"/>
  <c r="D238" i="2" s="1"/>
  <c r="M238" i="2"/>
  <c r="B371" i="2"/>
  <c r="D371" i="2" s="1"/>
  <c r="M371" i="2"/>
  <c r="B165" i="2"/>
  <c r="D165" i="2" s="1"/>
  <c r="M165" i="2"/>
  <c r="M278" i="2"/>
  <c r="M253" i="2"/>
  <c r="D24" i="1"/>
  <c r="F24" i="1" s="1"/>
  <c r="F55" i="1"/>
  <c r="F61" i="1"/>
  <c r="G110" i="6"/>
  <c r="F76" i="1"/>
  <c r="AE271" i="4"/>
  <c r="F27" i="1"/>
  <c r="F17" i="1"/>
  <c r="F64" i="1"/>
  <c r="F73" i="1"/>
  <c r="F52" i="1"/>
  <c r="C26" i="2"/>
  <c r="D26" i="2" s="1"/>
  <c r="E380" i="2"/>
  <c r="D70" i="1"/>
  <c r="C12" i="2"/>
  <c r="D12" i="2" s="1"/>
  <c r="M35" i="2"/>
  <c r="M51" i="2"/>
  <c r="M364" i="5"/>
  <c r="B25" i="2"/>
  <c r="D25" i="2" s="1"/>
  <c r="B29" i="2"/>
  <c r="C31" i="2"/>
  <c r="D31" i="2" s="1"/>
  <c r="D54" i="5"/>
  <c r="M16" i="2"/>
  <c r="M27" i="2"/>
  <c r="C30" i="2"/>
  <c r="D30" i="2" s="1"/>
  <c r="V364" i="5"/>
  <c r="C44" i="2"/>
  <c r="D44" i="2" s="1"/>
  <c r="M20" i="2"/>
  <c r="M9" i="2"/>
  <c r="M15" i="2"/>
  <c r="G23" i="2"/>
  <c r="P13" i="2"/>
  <c r="C42" i="2"/>
  <c r="D42" i="2" s="1"/>
  <c r="P11" i="2"/>
  <c r="V110" i="6"/>
  <c r="P9" i="2"/>
  <c r="C29" i="2"/>
  <c r="C40" i="2"/>
  <c r="D40" i="2" s="1"/>
  <c r="P37" i="2"/>
  <c r="C17" i="2"/>
  <c r="D17" i="2" s="1"/>
  <c r="P49" i="2"/>
  <c r="P46" i="2"/>
  <c r="M110" i="6"/>
  <c r="C43" i="2"/>
  <c r="D43" i="2" s="1"/>
  <c r="S110" i="6"/>
  <c r="E75" i="1"/>
  <c r="F75" i="1" s="1"/>
  <c r="AN271" i="4"/>
  <c r="S271" i="4"/>
  <c r="AW271" i="4"/>
  <c r="B50" i="2"/>
  <c r="D50" i="2" s="1"/>
  <c r="BI271" i="4"/>
  <c r="J25" i="2"/>
  <c r="J29" i="2"/>
  <c r="C22" i="2"/>
  <c r="D22" i="2" s="1"/>
  <c r="J19" i="2"/>
  <c r="C15" i="2"/>
  <c r="D15" i="2" s="1"/>
  <c r="G48" i="2"/>
  <c r="G42" i="2"/>
  <c r="G20" i="2"/>
  <c r="G40" i="2"/>
  <c r="G17" i="2"/>
  <c r="G11" i="2"/>
  <c r="C10" i="2"/>
  <c r="D10" i="2" s="1"/>
  <c r="G30" i="2"/>
  <c r="G14" i="2"/>
  <c r="C18" i="2"/>
  <c r="D18" i="2" s="1"/>
  <c r="C28" i="2"/>
  <c r="D28" i="2" s="1"/>
  <c r="C24" i="2"/>
  <c r="D20" i="2"/>
  <c r="D49" i="2"/>
  <c r="D45" i="2"/>
  <c r="D37" i="2"/>
  <c r="B46" i="2"/>
  <c r="B7" i="2"/>
  <c r="D13" i="2"/>
  <c r="D14" i="2"/>
  <c r="D35" i="2"/>
  <c r="D21" i="2"/>
  <c r="D8" i="2"/>
  <c r="D19" i="2"/>
  <c r="D16" i="2"/>
  <c r="D39" i="2"/>
  <c r="D23" i="2"/>
  <c r="D9" i="2"/>
  <c r="D47" i="2"/>
  <c r="D11" i="2"/>
  <c r="D38" i="2"/>
  <c r="D48" i="2"/>
  <c r="AQ364" i="5"/>
  <c r="E62" i="1"/>
  <c r="F62" i="1" s="1"/>
  <c r="AZ271" i="4"/>
  <c r="J110" i="6"/>
  <c r="E72" i="1"/>
  <c r="F72" i="1" s="1"/>
  <c r="N380" i="2"/>
  <c r="B51" i="2"/>
  <c r="G271" i="4"/>
  <c r="E13" i="1"/>
  <c r="AW364" i="5"/>
  <c r="M52" i="3"/>
  <c r="E9" i="1"/>
  <c r="F9" i="1" s="1"/>
  <c r="Y271" i="4"/>
  <c r="D8" i="6"/>
  <c r="O7" i="2"/>
  <c r="P7" i="2" s="1"/>
  <c r="BF364" i="5"/>
  <c r="E67" i="1"/>
  <c r="F67" i="1" s="1"/>
  <c r="M32" i="2"/>
  <c r="C32" i="2"/>
  <c r="D32" i="2" s="1"/>
  <c r="D6" i="1"/>
  <c r="BC364" i="5"/>
  <c r="E66" i="1"/>
  <c r="F66" i="1" s="1"/>
  <c r="AB364" i="5"/>
  <c r="E57" i="1"/>
  <c r="F57" i="1" s="1"/>
  <c r="AZ364" i="5"/>
  <c r="E65" i="1"/>
  <c r="D47" i="6"/>
  <c r="J271" i="4"/>
  <c r="E14" i="1"/>
  <c r="F14" i="1" s="1"/>
  <c r="AE364" i="5"/>
  <c r="E58" i="1"/>
  <c r="F58" i="1" s="1"/>
  <c r="P364" i="5"/>
  <c r="E53" i="1"/>
  <c r="F53" i="1" s="1"/>
  <c r="D10" i="5"/>
  <c r="L7" i="2"/>
  <c r="M7" i="2" s="1"/>
  <c r="AN364" i="5"/>
  <c r="P52" i="3"/>
  <c r="E10" i="1"/>
  <c r="F10" i="1" s="1"/>
  <c r="BR271" i="4"/>
  <c r="F34" i="1"/>
  <c r="AK271" i="4"/>
  <c r="E23" i="1"/>
  <c r="F23" i="1" s="1"/>
  <c r="S52" i="3"/>
  <c r="E11" i="1"/>
  <c r="F11" i="1" s="1"/>
  <c r="BI364" i="5"/>
  <c r="E68" i="1"/>
  <c r="F68" i="1" s="1"/>
  <c r="G34" i="2"/>
  <c r="C34" i="2"/>
  <c r="D34" i="2" s="1"/>
  <c r="C36" i="2"/>
  <c r="D36" i="2" s="1"/>
  <c r="J36" i="2"/>
  <c r="D27" i="2"/>
  <c r="P271" i="4"/>
  <c r="E16" i="1"/>
  <c r="F16" i="1" s="1"/>
  <c r="Y364" i="5"/>
  <c r="E56" i="1"/>
  <c r="F56" i="1" s="1"/>
  <c r="S364" i="5"/>
  <c r="E54" i="1"/>
  <c r="F54" i="1" s="1"/>
  <c r="AH364" i="5"/>
  <c r="E59" i="1"/>
  <c r="F59" i="1" s="1"/>
  <c r="D52" i="4"/>
  <c r="G46" i="2"/>
  <c r="D8" i="4"/>
  <c r="J7" i="2"/>
  <c r="BL364" i="5"/>
  <c r="E69" i="1"/>
  <c r="F69" i="1" s="1"/>
  <c r="BO271" i="4"/>
  <c r="F33" i="1"/>
  <c r="E26" i="1"/>
  <c r="F26" i="1" s="1"/>
  <c r="D47" i="4"/>
  <c r="J46" i="2"/>
  <c r="D46" i="3"/>
  <c r="D49" i="5"/>
  <c r="L46" i="2"/>
  <c r="M46" i="2" s="1"/>
  <c r="C110" i="6"/>
  <c r="D52" i="6"/>
  <c r="O51" i="2"/>
  <c r="J364" i="5"/>
  <c r="E51" i="1"/>
  <c r="F51" i="1" s="1"/>
  <c r="G364" i="5"/>
  <c r="E50" i="1"/>
  <c r="BL271" i="4"/>
  <c r="D32" i="1"/>
  <c r="D7" i="3"/>
  <c r="F7" i="2"/>
  <c r="D50" i="1"/>
  <c r="D49" i="1" s="1"/>
  <c r="AK364" i="5"/>
  <c r="E60" i="1"/>
  <c r="F60" i="1" s="1"/>
  <c r="AQ271" i="4"/>
  <c r="E25" i="1"/>
  <c r="F25" i="1" s="1"/>
  <c r="V271" i="4"/>
  <c r="E18" i="1"/>
  <c r="D41" i="2"/>
  <c r="J33" i="2"/>
  <c r="C33" i="2"/>
  <c r="D33" i="2" s="1"/>
  <c r="F65" i="1" l="1"/>
  <c r="D24" i="2"/>
  <c r="E12" i="1"/>
  <c r="D12" i="1"/>
  <c r="D78" i="1" s="1"/>
  <c r="F18" i="1"/>
  <c r="F13" i="1"/>
  <c r="F50" i="1"/>
  <c r="F32" i="1"/>
  <c r="D29" i="2"/>
  <c r="E70" i="1"/>
  <c r="F70" i="1" s="1"/>
  <c r="P51" i="2"/>
  <c r="C7" i="2"/>
  <c r="D7" i="2" s="1"/>
  <c r="G7" i="2"/>
  <c r="E49" i="1"/>
  <c r="F49" i="1" s="1"/>
  <c r="C46" i="2"/>
  <c r="D46" i="2" s="1"/>
  <c r="L380" i="2"/>
  <c r="D364" i="5"/>
  <c r="C51" i="2"/>
  <c r="D51" i="2" s="1"/>
  <c r="J51" i="2"/>
  <c r="E6" i="1"/>
  <c r="F6" i="1" s="1"/>
  <c r="D110" i="6"/>
  <c r="O380" i="2"/>
  <c r="P380" i="2" s="1"/>
  <c r="I380" i="2"/>
  <c r="J380" i="2" s="1"/>
  <c r="D271" i="4"/>
  <c r="D52" i="3"/>
  <c r="F380" i="2"/>
  <c r="K380" i="2"/>
  <c r="B380" i="2" s="1"/>
  <c r="F12" i="1" l="1"/>
  <c r="G380" i="2"/>
  <c r="C380" i="2"/>
  <c r="D380" i="2" s="1"/>
  <c r="E78" i="1"/>
  <c r="F78" i="1" s="1"/>
  <c r="M380" i="2"/>
</calcChain>
</file>

<file path=xl/sharedStrings.xml><?xml version="1.0" encoding="utf-8"?>
<sst xmlns="http://schemas.openxmlformats.org/spreadsheetml/2006/main" count="1742" uniqueCount="795">
  <si>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</si>
  <si>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</si>
  <si>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</si>
  <si>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</si>
  <si>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</si>
  <si>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</si>
  <si>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1.</t>
  </si>
  <si>
    <t>Дотации - всего</t>
  </si>
  <si>
    <t>1.1.</t>
  </si>
  <si>
    <t>Дотации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</si>
  <si>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000 1401 6640170200 511</t>
  </si>
  <si>
    <t>1.2.</t>
  </si>
  <si>
    <t>Дотации на выравнивание бюджетной обеспеченности поселений области</t>
  </si>
  <si>
    <t>000 1401 6640170100 511</t>
  </si>
  <si>
    <t>1.3.</t>
  </si>
  <si>
    <t>Дотации на выравнивание бюджетной обеспеченности муниципальных районов (городских округов) области</t>
  </si>
  <si>
    <t>000 1401 6640150100 511</t>
  </si>
  <si>
    <t>1.4.</t>
  </si>
  <si>
    <t>Дотации на поддержку мер по обеспечению сбалансированности бюджетов</t>
  </si>
  <si>
    <t>000 1401 6640170300 511</t>
  </si>
  <si>
    <t>2.</t>
  </si>
  <si>
    <t>Субсидии - всего</t>
  </si>
  <si>
    <t>2.1.</t>
  </si>
  <si>
    <t>2.2.</t>
  </si>
  <si>
    <t>2.3.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</si>
  <si>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</si>
  <si>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2.5.</t>
  </si>
  <si>
    <t>Субсидии на реализацию мероприятий по содействию созданию (исходя из прогнозируемой потребности) новых мест в общеобразовательных организациях</t>
  </si>
  <si>
    <t>2.7.</t>
  </si>
  <si>
    <t>2.8.</t>
  </si>
  <si>
    <t>000 0801 55206R4660 520</t>
  </si>
  <si>
    <t>2.9.</t>
  </si>
  <si>
    <t>000 0801 55402R5191 520</t>
  </si>
  <si>
    <t>2.10.</t>
  </si>
  <si>
    <t>000 0801 55405R5193 520</t>
  </si>
  <si>
    <t>2.11.</t>
  </si>
  <si>
    <t>2.13.</t>
  </si>
  <si>
    <t>000 0801 55Б04R5192 520</t>
  </si>
  <si>
    <t>2.14.</t>
  </si>
  <si>
    <t>000 0801 55Б04R5194 520</t>
  </si>
  <si>
    <t>2.15.</t>
  </si>
  <si>
    <t>Субсидии на строительство и реконструкцию малобюджетных физкультурно-спортивных объектов шаговой доступности, плоскостных сооружений</t>
  </si>
  <si>
    <t>2.17.</t>
  </si>
  <si>
    <t>Субсидии на обеспечение деятельности муниципальных бизнес-инкубаторов</t>
  </si>
  <si>
    <t>2.19.</t>
  </si>
  <si>
    <t>2.20.</t>
  </si>
  <si>
    <t>2.21.</t>
  </si>
  <si>
    <t>2.22.</t>
  </si>
  <si>
    <t>2.23.</t>
  </si>
  <si>
    <t>2.25.</t>
  </si>
  <si>
    <t>Субсидии  на обеспечение повышения оплаты труда некоторых категорий работников муниципальных учреждений</t>
  </si>
  <si>
    <t>2.26.</t>
  </si>
  <si>
    <t>2.27.</t>
  </si>
  <si>
    <t>2.28.</t>
  </si>
  <si>
    <t>3.</t>
  </si>
  <si>
    <t>Субвенции - всего</t>
  </si>
  <si>
    <t>3.1.</t>
  </si>
  <si>
    <t>Субвенция 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</si>
  <si>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3.2.</t>
  </si>
  <si>
    <t>3.3.</t>
  </si>
  <si>
    <t>Субвенция 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</si>
  <si>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3.4.</t>
  </si>
  <si>
    <t>Субвенция на финансовое обеспечение образовательной деятельности муниципальных дошкольных образовательных организаций</t>
  </si>
  <si>
    <t>3.5.</t>
  </si>
  <si>
    <t>3.6.</t>
  </si>
  <si>
    <t>3.7.</t>
  </si>
  <si>
    <t>Субвенция 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</si>
  <si>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3.8.</t>
  </si>
  <si>
    <t>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</si>
  <si>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3.9.</t>
  </si>
  <si>
    <t>Субвенция на финансовое обеспечение образовательной деятельности муниципальных общеобразовательных учреждений</t>
  </si>
  <si>
    <t>3.10.</t>
  </si>
  <si>
    <t>3.11.</t>
  </si>
  <si>
    <t>3.12.</t>
  </si>
  <si>
    <t>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</si>
  <si>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3.13.</t>
  </si>
  <si>
    <t>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</si>
  <si>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3.14.</t>
  </si>
  <si>
    <t>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</si>
  <si>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 xml:space="preserve">000 1003 5212377Б00 530 </t>
  </si>
  <si>
    <t>3.15.</t>
  </si>
  <si>
    <t>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</si>
  <si>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5212477В00 530</t>
  </si>
  <si>
    <t>3.16.</t>
  </si>
  <si>
    <t>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</si>
  <si>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3.17.</t>
  </si>
  <si>
    <t>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</si>
  <si>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3.18.</t>
  </si>
  <si>
    <t>Субвенция на исполнение государственных полномочий по расчету и предоставлению дотаций поселениям</t>
  </si>
  <si>
    <t>000 1403 6640176100 530</t>
  </si>
  <si>
    <t>3.19.</t>
  </si>
  <si>
    <t>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</si>
  <si>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3.20.</t>
  </si>
  <si>
    <t>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</si>
  <si>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000 0203 9020051180 530</t>
  </si>
  <si>
    <t>Субвенция на осуществление органами местного самоуправления отдельных государственных полномочий по государственному управлению охраной труда</t>
  </si>
  <si>
    <t>000 0401 9610076300 530</t>
  </si>
  <si>
    <t>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</si>
  <si>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000 1006 9610076400 530</t>
  </si>
  <si>
    <t>Субвенция 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</t>
  </si>
  <si>
    <t>000 0405 9610077Г00 530</t>
  </si>
  <si>
    <t>Субвенция на проведение мероприятий по отлову и содержанию безнадзорных животных</t>
  </si>
  <si>
    <t>000 0405 9610077Д00 530</t>
  </si>
  <si>
    <t>4.</t>
  </si>
  <si>
    <t>Иные межбюджетные трансферты</t>
  </si>
  <si>
    <t>4.1.</t>
  </si>
  <si>
    <t>4.2.</t>
  </si>
  <si>
    <t>4.3.</t>
  </si>
  <si>
    <t>4.4.</t>
  </si>
  <si>
    <t>Иные межбюджетные трансферты в целях обеспечения надлежащего осуществления полномочий по решению вопросов местного значения</t>
  </si>
  <si>
    <t>000 1403 6640179200 540</t>
  </si>
  <si>
    <t>4.5.</t>
  </si>
  <si>
    <t>000 1403 6640178A00 540</t>
  </si>
  <si>
    <t xml:space="preserve">Иные межбюджетные трансферты бюджетам муниципальных районов и городских округов области на создание дополнительных мест для детей в возрасте от 2 месяцев до 3 лет 
в образовательных организациях, осуществляющих образовательную деятельность по образовательным программам дошкольного образования
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</si>
  <si>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</si>
  <si>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</si>
  <si>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</si>
  <si>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</si>
  <si>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в том числе</t>
  </si>
  <si>
    <t>Дотации</t>
  </si>
  <si>
    <t>Субсидии</t>
  </si>
  <si>
    <t>Субвенции</t>
  </si>
  <si>
    <t>исполнено</t>
  </si>
  <si>
    <t>% исполнения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</si>
  <si>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</si>
  <si>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</si>
  <si>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</si>
  <si>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</si>
  <si>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</si>
  <si>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</si>
  <si>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</si>
  <si>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</si>
  <si>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</si>
  <si>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</si>
  <si>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</si>
  <si>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</si>
  <si>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</si>
  <si>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</si>
  <si>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</si>
  <si>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</si>
  <si>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</si>
  <si>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</si>
  <si>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</si>
  <si>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</si>
  <si>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</si>
  <si>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</si>
  <si>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</si>
  <si>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</si>
  <si>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</si>
  <si>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</si>
  <si>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</si>
  <si>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</si>
  <si>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</si>
  <si>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</si>
  <si>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</si>
  <si>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</si>
  <si>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</si>
  <si>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</si>
  <si>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</si>
  <si>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</si>
  <si>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</si>
  <si>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</si>
  <si>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</si>
  <si>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</si>
  <si>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</si>
  <si>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ЗАТО Светлый</t>
  </si>
  <si>
    <t>Поселения:</t>
  </si>
  <si>
    <t>Александрово-Гайское муниципальное образование Александрово-Гайского муниципального района</t>
  </si>
  <si>
    <t>Новоалександровское муниципальное образование Александрово-Гайского муниципального района</t>
  </si>
  <si>
    <t>г. Аркадак муниципальное образование Аркадакского муниципального района</t>
  </si>
  <si>
    <t>Большежуравское муниципальное образование Аркадакского муниципального района</t>
  </si>
  <si>
    <t>Краснознаменское муниципальное образование Аркадакского муниципального района</t>
  </si>
  <si>
    <t>Львовское муниципальное образование Аркадакского муниципального района</t>
  </si>
  <si>
    <t>Малиновское муниципальное образование Аркадакского муниципального района</t>
  </si>
  <si>
    <t>Росташовское муниципальное образование Аркадакского муниципального района</t>
  </si>
  <si>
    <t>Семеновское муниципальное образование Аркадакского муниципального района</t>
  </si>
  <si>
    <t>Муниципальное образование город Аткарск Аткарского муниципального района</t>
  </si>
  <si>
    <t>Барановское муниципальное образование Аткарского муниципального района</t>
  </si>
  <si>
    <t>Большеекатериновское муниципальное образование Аткарского муниципального района</t>
  </si>
  <si>
    <t>Даниловское муниципальное образование Аткарского муниципального района</t>
  </si>
  <si>
    <t>Ершовское муниципальное образование Аткарского муниципального района</t>
  </si>
  <si>
    <t>Кочетовское муниципальное образование Аткарского муниципального района</t>
  </si>
  <si>
    <t>Лопуховское муниципальное образование Аткарского муниципального района</t>
  </si>
  <si>
    <t>Озерное муниципальное образование Аткарского муниципального района</t>
  </si>
  <si>
    <t>Песчанское муниципальное образование Аткарского муниципального района</t>
  </si>
  <si>
    <t>Петровское муниципальное образование Аткарского муниципального района</t>
  </si>
  <si>
    <t>Тургеневское муниципальное образование Аткарского муниципального района</t>
  </si>
  <si>
    <t>Языковское муниципальное образование Аткарского муниципального района</t>
  </si>
  <si>
    <t>Алексеевское муниципальное образование Базарно-Карабулакского муниципального района</t>
  </si>
  <si>
    <t>Большечечуйское муниципальное образование Базарно-Карабулакского муниципального района</t>
  </si>
  <si>
    <t>Вязовское муниципальное образование Базарно-Карабулакского муниципального района</t>
  </si>
  <si>
    <t>Липовское муниципальное образование Базарно-Карабулакского муниципального района</t>
  </si>
  <si>
    <t>Максимовское муниципальное образование Базарно-Карабулакского муниципального района</t>
  </si>
  <si>
    <t>Свободинское муниципальное образование Базарно-Карабулакского муниципального района</t>
  </si>
  <si>
    <t>Старобурасское муниципальное образование Базарно-Карабулакского муниципального района</t>
  </si>
  <si>
    <t>Старожуковское муниципальное образование Базарно-Карабулакского муниципального района</t>
  </si>
  <si>
    <t>Тепляковское муниципальное образование Базарно-Карабулакского муниципального района</t>
  </si>
  <si>
    <t>Хватовское муниципальное образование Базарно-Карабулакского муниципального района</t>
  </si>
  <si>
    <t>Шняевское муниципальное образование Базарно-Карабулакского муниципального района</t>
  </si>
  <si>
    <t>Яковлевское муниципальное образование Базарно-Карабулакского муниципального района</t>
  </si>
  <si>
    <t>муниципальное образование г. Балаково Балаковского муниципального района</t>
  </si>
  <si>
    <t>Быково-Отрогское муниципальное образование Балаковского муниципального района</t>
  </si>
  <si>
    <t>Натальинское муниципальное образование Балаковского муниципального района</t>
  </si>
  <si>
    <t>Муниципальное образование город Балашов  Балашовского муниципального района</t>
  </si>
  <si>
    <t>Барковское муниципальное образование Балашовского муниципального района</t>
  </si>
  <si>
    <t>Большемеликское муниципальное образование Балашовского муниципального района</t>
  </si>
  <si>
    <t>Лесновское муниципальное образование Балашовского муниципального района</t>
  </si>
  <si>
    <t>Малосеменовское муниципальное образование Балашовского муниципального района</t>
  </si>
  <si>
    <t>Новопокровское муниципальное образование Балашовского муниципального района</t>
  </si>
  <si>
    <t>Октябрьское муниципальное образование Балашовского муниципального района</t>
  </si>
  <si>
    <t>Пинеровское муниципальное образование Балашовского муниципального района</t>
  </si>
  <si>
    <t>Первомайское муниципальное образование Балашовского муниципального района</t>
  </si>
  <si>
    <t>Репинское муниципальное образование Балашовского муниципального района</t>
  </si>
  <si>
    <t>Родничковское муниципальное образование Балашовского муниципального района</t>
  </si>
  <si>
    <t>Соцземледельское муниципальное образование Балашовского муниципального района</t>
  </si>
  <si>
    <t>Старохоперское муниципальное образование Балашовского муниципального района</t>
  </si>
  <si>
    <t>Терновское муниципальное образование Балашовского муниципального района</t>
  </si>
  <si>
    <t>Тростянское муниципальное образование Балашовского муниципального района</t>
  </si>
  <si>
    <t>Хоперское муниципальное образование Балашовского муниципального района</t>
  </si>
  <si>
    <t>Балтайское муниципальное образование Балтайского муниципального района</t>
  </si>
  <si>
    <t>Барнуковское муниципальное образование Балтайского муниципального района</t>
  </si>
  <si>
    <t>Большеозерское муниципальное образование Балтайского муниципального района</t>
  </si>
  <si>
    <t>Царевщинское муниципальное образование Балтайского муниципального района</t>
  </si>
  <si>
    <t>муниципальное образование г. Вольск Вольского муниципального района</t>
  </si>
  <si>
    <t>Барановское муниципальное образование Вольского муниципального района</t>
  </si>
  <si>
    <t>Белогорновское муниципальное образование Вольского муниципального района</t>
  </si>
  <si>
    <t>Верхнечернавское муниципальное образование Вольского муниципального района</t>
  </si>
  <si>
    <t>Колоярское муниципальное образование Вольского муниципального района</t>
  </si>
  <si>
    <t>Кряжимское муниципальное образование Вольского муниципального района</t>
  </si>
  <si>
    <t>Куриловское муниципальное образование Вольского муниципального района</t>
  </si>
  <si>
    <t>Междуреченское муниципальное образование Вольского муниципального района</t>
  </si>
  <si>
    <t>Нижнечернавское муниципальное образование Вольского муниципального района</t>
  </si>
  <si>
    <t>Покровское муниципальное образование Вольского муниципального района</t>
  </si>
  <si>
    <t>Сенное муниципальное образование Вольского муниципального района</t>
  </si>
  <si>
    <t>Талалихинское муниципальное образование Вольского муниципального района</t>
  </si>
  <si>
    <t>Терсинское муниципальное образование Вольского муниципального района</t>
  </si>
  <si>
    <t>Черкасское муниципальное образование Вольского муниципального района</t>
  </si>
  <si>
    <t>Широкобуеракское муниципальное образование Вольского муниципального района</t>
  </si>
  <si>
    <t>Воскресенское муниципальное образование Воскресенского муниципального района</t>
  </si>
  <si>
    <t>Елшанское муниципальное образование Воскресенского муниципального района</t>
  </si>
  <si>
    <t>Синодское муниципальное образование Воскресенского муниципального района</t>
  </si>
  <si>
    <t>Верхазовское муниципальное образование Дергачевского муниципального района</t>
  </si>
  <si>
    <t>Восточное муниципальное образование Дергачевского муниципального района</t>
  </si>
  <si>
    <t>Демьясское муниципальное образование Дергачевского муниципального района</t>
  </si>
  <si>
    <t>Дергачевское муниципальное образование Дергачевского муниципального района</t>
  </si>
  <si>
    <t>Зерновское муниципальное образование Дергачевского муниципального района</t>
  </si>
  <si>
    <t>Камышевское муниципальное образование Дергачевского муниципального района</t>
  </si>
  <si>
    <t>Октябрьское муниципальное образование Дергачевского муниципального района</t>
  </si>
  <si>
    <t>Орошаемое муниципальное образование Дергачевского муниципального района</t>
  </si>
  <si>
    <t>Сафаровское муниципальное образование Дергачевского муниципального района</t>
  </si>
  <si>
    <t>Советское муниципальное образование Дергачевского муниципального района</t>
  </si>
  <si>
    <t>Березово-Лукское муниципальное образование Духовницкого муниципального района</t>
  </si>
  <si>
    <t>Брыковское муниципальное образование Духовницкого муниципального района</t>
  </si>
  <si>
    <t>Горяиновское муниципальное образование Духовницкого муниципального района</t>
  </si>
  <si>
    <t>Дмитриевское муниципальное образование Духовницкого муниципального района</t>
  </si>
  <si>
    <t>Духовницкое муниципальное образование Духовницкого муниципального района</t>
  </si>
  <si>
    <t>Липовское муниципальное образование Духовницкого муниципального района</t>
  </si>
  <si>
    <t>Новозахаркинское муниципальное образование Духовницкого муниципального района</t>
  </si>
  <si>
    <t>Альшанское муниципальное образование Екатериновского муниципального района</t>
  </si>
  <si>
    <t>Андреевское муниципальное образование Екатериновского муниципального района</t>
  </si>
  <si>
    <t>Бакурское муниципальное образование Екатериновского муниципального района</t>
  </si>
  <si>
    <t>Галаховское муниципальное образование Екатериновского муниципального района</t>
  </si>
  <si>
    <t>Екатериновское муниципальное образование Екатериновского муниципального района</t>
  </si>
  <si>
    <t>Индустриальное муниципальное образование Екатериновского муниципального района</t>
  </si>
  <si>
    <t>Кипецкое муниципальное образование Екатериновского муниципального района</t>
  </si>
  <si>
    <t>Коленовское муниципальное образование Екатериновского муниципального района</t>
  </si>
  <si>
    <t>Крутоярское муниципальное образование Екатериновского муниципального района</t>
  </si>
  <si>
    <t>Новоселовское муниципальное образование Екатериновского муниципального района</t>
  </si>
  <si>
    <t>Прудовое муниципальное образование Екатериновского муниципального района</t>
  </si>
  <si>
    <t>Сластухинское муниципальное образование Екатериновского муниципального района</t>
  </si>
  <si>
    <t>Муниципальное образование город Ершов  Ершовского муниципального района</t>
  </si>
  <si>
    <t>Антоновское муниципальное образование Ершовского муниципального района</t>
  </si>
  <si>
    <t>Декабристское муниципальное образование Ершовского муниципального района</t>
  </si>
  <si>
    <t>Кушумское муниципальное образование Ершовского муниципального района</t>
  </si>
  <si>
    <t>Марьевское муниципальное образование Ершовского муниципального района</t>
  </si>
  <si>
    <t>Миусское муниципальное образование Ершовского муниципального района</t>
  </si>
  <si>
    <t>Новокраснянское муниципальное образование Ершовского муниципального района</t>
  </si>
  <si>
    <t>Новорепинское муниципальное образование Ершовского муниципального района</t>
  </si>
  <si>
    <t>Новосельское муниципальное образование Ершовского муниципального района</t>
  </si>
  <si>
    <t>Перекопновское муниципальное образование Ершовского муниципального района</t>
  </si>
  <si>
    <t>Чапаевское муниципальное образование Ершовского муниципального района</t>
  </si>
  <si>
    <t>Бартеневское муниципальное образование Ивантеевского муниципального района</t>
  </si>
  <si>
    <t>Знаменское муниципальное образование Ивантеевского муниципального района</t>
  </si>
  <si>
    <t>Ивановское муниципальное образование Ивантеевского муниципального района</t>
  </si>
  <si>
    <t>Ивантеевское муниципальное образование Ивантеевского муниципального района</t>
  </si>
  <si>
    <t>Канаевское муниципальное образование Ивантеевского муниципального района</t>
  </si>
  <si>
    <t>Николаевское муниципальное образование Ивантеевского муниципального района</t>
  </si>
  <si>
    <t>Раевское муниципальное образование Ивантеевского муниципального района</t>
  </si>
  <si>
    <t>Чернавское муниципальное образование Ивантеевского муниципального района</t>
  </si>
  <si>
    <t>Яблоново-Гайское муниципальное образование Ивантеевского муниципального района</t>
  </si>
  <si>
    <t>Муниципальное образование город Калининск Калининского муниципального района</t>
  </si>
  <si>
    <t>Ахтубинское муниципальное образование Калининского муниципального района</t>
  </si>
  <si>
    <t>Казачкинское муниципальное образование Калининского муниципального района</t>
  </si>
  <si>
    <t>Колокольцовское муниципальное образование Калининского муниципального района</t>
  </si>
  <si>
    <t>Малоекатериновское муниципальное образование Калининского муниципального района</t>
  </si>
  <si>
    <t>Озерское муниципальное образование Калининского муниципального района</t>
  </si>
  <si>
    <t>Свердловское муниципальное образование Калининского муниципального района</t>
  </si>
  <si>
    <t>Сергиевское муниципальное образование Калининского муниципального района</t>
  </si>
  <si>
    <t>Симоновское муниципальное образование Калининского муниципального района</t>
  </si>
  <si>
    <t>Таловское муниципальное образование Калининского муниципального района</t>
  </si>
  <si>
    <t>Широкоуступское муниципальное образование Калининского муниципального района</t>
  </si>
  <si>
    <t>Муниципальное образование город Красноармейск Красноармейского муниципального района</t>
  </si>
  <si>
    <t>Высоковское муниципальное образование Красноармейского муниципального района</t>
  </si>
  <si>
    <t>Гвардейское  муниципальное образование Красноармейского муниципального района</t>
  </si>
  <si>
    <t>Золотовское  муниципальное образование Красноармейского муниципального района</t>
  </si>
  <si>
    <t>Каменское  муниципальное образование Красноармейского муниципального района</t>
  </si>
  <si>
    <t>Карамышское  муниципальное образование Красноармейского муниципального района</t>
  </si>
  <si>
    <t>Луганское  муниципальное образование Красноармейского муниципального района</t>
  </si>
  <si>
    <t>Нижнебанновское  муниципальное образование Красноармейского муниципального района</t>
  </si>
  <si>
    <t>Рогаткинское  муниципальное образование Красноармейского муниципального района</t>
  </si>
  <si>
    <t>Россошанское  муниципальное образование Красноармейского муниципального района</t>
  </si>
  <si>
    <t>Сплавнухинское  муниципальное образование Красноармейского муниципального района</t>
  </si>
  <si>
    <t>Муниципальное образование город Красный кут Краснокутского муниципального района</t>
  </si>
  <si>
    <t>Дьяковское  муниципальное образование Краснокутского муниципального района</t>
  </si>
  <si>
    <t>Ждановское  муниципальное образование Краснокутского муниципального района</t>
  </si>
  <si>
    <t>Журавлевское  муниципальное образование Краснокутского муниципального района</t>
  </si>
  <si>
    <t>Интернациональное  муниципальное образование Краснокутского муниципального района</t>
  </si>
  <si>
    <t>Комсомольское  муниципальное образование Краснокутского муниципального района</t>
  </si>
  <si>
    <t>Лавровское  муниципальное образование Краснокутского муниципального района</t>
  </si>
  <si>
    <t>Лебедевское  муниципальное образование Краснокутского муниципального района</t>
  </si>
  <si>
    <t>Логиновское  муниципальное образование Краснокутского муниципального района</t>
  </si>
  <si>
    <t>Первомайское  муниципальное образование Краснокутского муниципального района</t>
  </si>
  <si>
    <t>Усатовское  муниципальное образование Краснокутского муниципального района</t>
  </si>
  <si>
    <t>Чкаловское  муниципальное образование Краснокутского муниципального района</t>
  </si>
  <si>
    <t>Горновское  муниципальное образование Краснопартизанского муниципального района</t>
  </si>
  <si>
    <t>Рукопольское муниципальное образование Краснопартизанского муниципального района</t>
  </si>
  <si>
    <t>Большедмитриевское муниципальное образование Лысогорского муниципального района</t>
  </si>
  <si>
    <t>Большекопенское  муниципальное образование Лысогорского муниципального района</t>
  </si>
  <si>
    <t>Большерельненское  муниципальное образование Лысогорского муниципального района</t>
  </si>
  <si>
    <t>Бутырское  муниципальное образование Лысогорского муниципального района</t>
  </si>
  <si>
    <t>Гремячинское  муниципальное образование Лысогорского муниципального района</t>
  </si>
  <si>
    <t>Лысогорское  муниципальное образование Лысогорского муниципального района</t>
  </si>
  <si>
    <t>Новокрасавское  муниципальное образование Лысогорского муниципального района</t>
  </si>
  <si>
    <t>Октябрьское  муниципальное образование Лысогорского муниципального района</t>
  </si>
  <si>
    <t>Раздольновское  муниципальное образование Лысогорского муниципального района</t>
  </si>
  <si>
    <t>Ширококарамышское  муниципальное образование Лысогорского муниципального района</t>
  </si>
  <si>
    <t>Муниципальное образование город Маркс Марксовского муниципального района</t>
  </si>
  <si>
    <t>Зоркинское  муниципальное образование Марксовского муниципального района</t>
  </si>
  <si>
    <t>Кировское муниципальное образование Марксовского муниципального района</t>
  </si>
  <si>
    <t>Липовское муниципальное образование Марксовского муниципального района</t>
  </si>
  <si>
    <t>Осиновское муниципальное образование Марксовского муниципального района</t>
  </si>
  <si>
    <t>Подлесновское муниципальное образование Марксовского муниципального района</t>
  </si>
  <si>
    <t>Приволжское муниципальное образование Марксовского муниципального района</t>
  </si>
  <si>
    <t>Белоярское муниципальное образование Новобурасского муниципального района</t>
  </si>
  <si>
    <t>Елшанское муниципальное образование Новобурасского муниципального района</t>
  </si>
  <si>
    <t>Лоховское муниципальное образование Новобурасского муниципального района</t>
  </si>
  <si>
    <t>Новобурасское муниципальное образование Новобурасского муниципального района</t>
  </si>
  <si>
    <t>Тепловское муниципальное образование Новобурасского муниципального района</t>
  </si>
  <si>
    <t>Муниципальное образование Город Новоузенск Новоузенского муниципального района</t>
  </si>
  <si>
    <t>Алгайское муниципальное образование Новоузенского муниципального района</t>
  </si>
  <si>
    <t>Бессоновское муниципальное образование Новоузенского муниципального района</t>
  </si>
  <si>
    <t>Горькореченское муниципальное образование Новоузенского муниципального района</t>
  </si>
  <si>
    <t>Дмитриевское муниципальное образование Новоузенского муниципального района</t>
  </si>
  <si>
    <t>Дюрское муниципальное образование Новоузенского муниципального района</t>
  </si>
  <si>
    <t>Куриловское муниципальное образование Новоузенского муниципального района</t>
  </si>
  <si>
    <t>Олоновское муниципальное образование Новоузенского муниципального района</t>
  </si>
  <si>
    <t>Петропавловское муниципальное образование Новоузенского муниципального района</t>
  </si>
  <si>
    <t>Пограниченское муниципальное образование Новоузенского муниципального района</t>
  </si>
  <si>
    <t>Радищевское муниципальное образование Новоузенского муниципального района</t>
  </si>
  <si>
    <t>Балашинское муниципальное образование Озинского муниципального района</t>
  </si>
  <si>
    <t>Заволжское муниципальное образование Озинского муниципального района</t>
  </si>
  <si>
    <t>Ленинское муниципальное образование Озинского муниципального района</t>
  </si>
  <si>
    <t>Липовское муниципальное образование Озинского муниципального района</t>
  </si>
  <si>
    <t>Озерское муниципальное образование Озинского муниципального района</t>
  </si>
  <si>
    <t>Озинское муниципальное образование Озинского муниципального района</t>
  </si>
  <si>
    <t>Первоцелинное муниципальное образование Озинского муниципального района</t>
  </si>
  <si>
    <t>Пигаревское муниципальное образование Озинского муниципального района</t>
  </si>
  <si>
    <t>Сланцерудниковское муниципальное образование Озинского муниципального района</t>
  </si>
  <si>
    <t>Урожайное муниципальное образование Озинского муниципального района</t>
  </si>
  <si>
    <t>Чалыклинское муниципальное образование Озинского муниципального района</t>
  </si>
  <si>
    <t>Грачево-Кустовское муниципальное образование Перелюбского муниципального района</t>
  </si>
  <si>
    <t>Иванихинское муниципальное образование Перелюбского муниципального района</t>
  </si>
  <si>
    <t>Кучумбетовское муниципальное образование Перелюбского муниципального района</t>
  </si>
  <si>
    <t>Молодежное муниципальное образование Перелюбского муниципального района</t>
  </si>
  <si>
    <t>Натальиноярское муниципальное образование Перелюбского муниципального района</t>
  </si>
  <si>
    <t>Нижнепокровское муниципальное образование Перелюбского муниципального района</t>
  </si>
  <si>
    <t>Октябрьское муниципальное образование Перелюбского муниципального района</t>
  </si>
  <si>
    <t>Первомайское муниципальное образование Перелюбского муниципального района</t>
  </si>
  <si>
    <t>Перелюбское муниципальное образование Перелюбского муниципального района</t>
  </si>
  <si>
    <t>Смородинское муниципальное образование Перелюбского муниципального района</t>
  </si>
  <si>
    <t>Тепловское муниципальное образование Перелюбского муниципального района</t>
  </si>
  <si>
    <t>Целинное муниципальное образование Перелюбского муниципального района</t>
  </si>
  <si>
    <t>муниципальное образование г. Петровск Петровского муниципального района</t>
  </si>
  <si>
    <t>Березовское муниципальное образование Петровского муниципального района</t>
  </si>
  <si>
    <t>Грачевское муниципальное образование Петровского муниципального района</t>
  </si>
  <si>
    <t>Новозахаркинское муниципальное образование Петровского муниципального района</t>
  </si>
  <si>
    <t>Пригородное муниципальное образование Петровского муниципального района</t>
  </si>
  <si>
    <t>Синеньское муниципальное образование Петровского муниципального района</t>
  </si>
  <si>
    <t>Агафоновское муниципальное образование Питерского муниципального района</t>
  </si>
  <si>
    <t>Алексашкинское муниципальное образование Питерского муниципального района</t>
  </si>
  <si>
    <t>Малоузенское муниципальное образование Питерского муниципального района</t>
  </si>
  <si>
    <t>Мироновское муниципальное образование Питерского муниципального района</t>
  </si>
  <si>
    <t>Нивское муниципальное образование Питерского муниципального района</t>
  </si>
  <si>
    <t>Новотульское муниципальное образование Питерского муниципального района</t>
  </si>
  <si>
    <t>Орошаемое муниципальное образование Питерского муниципального района</t>
  </si>
  <si>
    <t>Питерское муниципальное образование Питерского муниципального района</t>
  </si>
  <si>
    <t>муниципальное образование город Пугачев Пугачевского муниципального района</t>
  </si>
  <si>
    <t>Давыдовское муниципальное образование Пугачевского муниципального района</t>
  </si>
  <si>
    <t>Заволжское муниципальное образование Пугачевского муниципального района</t>
  </si>
  <si>
    <t>Клинцовское муниципальное образование Пугачевского муниципального района</t>
  </si>
  <si>
    <t>Краснореченское муниципальное образование Пугачевского муниципального района</t>
  </si>
  <si>
    <t>Надеждинское муниципальное образование Пугачевского муниципального района</t>
  </si>
  <si>
    <t>Преображенское муниципальное образование Пугачевского муниципального района</t>
  </si>
  <si>
    <t>Рахмановское муниципальное образование Пугачевского муниципального района</t>
  </si>
  <si>
    <t>Старопорубежское муниципальное образование Пугачевского муниципального района</t>
  </si>
  <si>
    <t>Кочетновское муниципальное образование Ровенского муниципального района</t>
  </si>
  <si>
    <t>Кривоярское муниципальное образование Ровенского муниципального района</t>
  </si>
  <si>
    <t>Луговское муниципальное образование Ровенского муниципального района</t>
  </si>
  <si>
    <t>Первомайское муниципальное образование Ровенского муниципального района</t>
  </si>
  <si>
    <t>Приволжское муниципальное образование Ровенского муниципального района</t>
  </si>
  <si>
    <t>Привольненское муниципальное образование Ровенского муниципального района</t>
  </si>
  <si>
    <t>Ровенское муниципальное образование Ровенского муниципального района</t>
  </si>
  <si>
    <t>Тарлыковское муниципальное образование Ровенского муниципального района</t>
  </si>
  <si>
    <t>Алексеевское муниципальное образование Романовского муниципального района</t>
  </si>
  <si>
    <t>Бобылевское муниципальное образование Романовского муниципального района</t>
  </si>
  <si>
    <t>Большекарайское муниципальное образование Романовского муниципального района</t>
  </si>
  <si>
    <t>Мордовокарайское муниципальное образование Романовского муниципального района</t>
  </si>
  <si>
    <t>Подгорненское муниципальное образование Романовского муниципального района</t>
  </si>
  <si>
    <t>Романовское муниципальное образование Романовского муниципального района</t>
  </si>
  <si>
    <t>Усть-Щербединское муниципальное образование Романовского муниципального района</t>
  </si>
  <si>
    <t>Муниципальное образование город Ртищево Ртищевского муниципального района</t>
  </si>
  <si>
    <t>Краснозвездинское муниципальное образование Ртищевского муниципального района</t>
  </si>
  <si>
    <t>Макаровское муниципальное образование Ртищевского муниципального района</t>
  </si>
  <si>
    <t>Октябрьское муниципальное образование Ртищевского муниципального района</t>
  </si>
  <si>
    <t>Салтыковское муниципальное образование Ртищевского муниципального района</t>
  </si>
  <si>
    <t>Урусовское муниципальное образование Ртищевского муниципального района</t>
  </si>
  <si>
    <t>Шило-Голицынское муниципальное образование Ртищевского муниципального района</t>
  </si>
  <si>
    <t>Благовещенское муниципальное образование Самойловского муниципального района</t>
  </si>
  <si>
    <t>Еловатское муниципальное образование Самойловского муниципального района</t>
  </si>
  <si>
    <t>Красавское муниципальное образование Самойловского муниципального района</t>
  </si>
  <si>
    <t>Краснознаменское муниципальное образование Самойловского муниципального района</t>
  </si>
  <si>
    <t>Песчанское муниципальное образование Самойловского муниципального района</t>
  </si>
  <si>
    <t>Самойловское муниципальное образование Самойловского муниципального района</t>
  </si>
  <si>
    <t>Святославское муниципальное образование Самойловского муниципального района</t>
  </si>
  <si>
    <t>Хрущевское муниципальное образование Самойловского муниципального района</t>
  </si>
  <si>
    <t>Александровское муниципальное образование Саратовского муниципального района</t>
  </si>
  <si>
    <t>Багаевское муниципальное образование Саратовского муниципального района</t>
  </si>
  <si>
    <t>Вольновское муниципальное образование Саратовского муниципального района</t>
  </si>
  <si>
    <t>Дубковское муниципальное образование Саратовского муниципального района</t>
  </si>
  <si>
    <t>Краснооктябрьское муниципальное образование Саратовского муниципального района</t>
  </si>
  <si>
    <t>Красный Текстильщик муниципальное образование Саратовского муниципального района</t>
  </si>
  <si>
    <t>Михайловское муниципальное образование Саратовского муниципального района</t>
  </si>
  <si>
    <t>Расковское муниципальное образование Саратовского муниципального района</t>
  </si>
  <si>
    <t>Рыбушанское муниципальное образование Саратовского муниципального района</t>
  </si>
  <si>
    <t>Синеньское муниципальное образование Саратовского муниципального района</t>
  </si>
  <si>
    <t>Соколовское муниципальное образование Саратовского муниципального района</t>
  </si>
  <si>
    <t>Усть-Курдюмское муниципальное образование Саратовского муниципального района</t>
  </si>
  <si>
    <t>Золотостепское муниципальное образование Советского муниципального района</t>
  </si>
  <si>
    <t>Культурское муниципальное образование Советского муниципального района</t>
  </si>
  <si>
    <t>Любимовское муниципальное образование Советского муниципального района</t>
  </si>
  <si>
    <t>Мечетненское муниципальное образование Советского муниципального района</t>
  </si>
  <si>
    <t>Наливнянское муниципальное образование Советского муниципального района</t>
  </si>
  <si>
    <t>Пушкинское муниципальное образование Советского муниципального района</t>
  </si>
  <si>
    <t>Розовское муниципальное образование Советского муниципального района</t>
  </si>
  <si>
    <t>Советское муниципальное образование Советского муниципального района</t>
  </si>
  <si>
    <t>Вязовское муниципальное образование Татищевского муниципального района</t>
  </si>
  <si>
    <t>Идолгское муниципальное образование Татищевского муниципального района</t>
  </si>
  <si>
    <t>Октябрьское муниципальное образование Татищевского муниципального района</t>
  </si>
  <si>
    <t>Садовское муниципальное образование Татищевского муниципального района</t>
  </si>
  <si>
    <t>Сторожевское муниципальное образование Татищевского муниципального района</t>
  </si>
  <si>
    <t>Ягодно-Полянское муниципальное образование Татищевского муниципального района</t>
  </si>
  <si>
    <t>Бороно-Михайловское муниципальное образование Турковского муниципального района</t>
  </si>
  <si>
    <t>Каменское муниципальное образование Турковского муниципального района</t>
  </si>
  <si>
    <t>Перевесинское муниципальное образование Турковского муниципального района</t>
  </si>
  <si>
    <t>Рязанское муниципальное образование Турковского муниципального района</t>
  </si>
  <si>
    <t>Студеновское муниципальное образование Турковского муниципального района</t>
  </si>
  <si>
    <t>Турковское муниципальное образование Турковского муниципального района</t>
  </si>
  <si>
    <t>Чернавское муниципальное образование Турковского муниципального района</t>
  </si>
  <si>
    <t>Борисоглебовское муниципальное образование Федоровского муниципального района</t>
  </si>
  <si>
    <t>Долинское муниципальное образование Федоровского муниципального района</t>
  </si>
  <si>
    <t>Ерусланское муниципальное образование Федоровского муниципального района</t>
  </si>
  <si>
    <t>Калужское муниципальное образование Федоровского муниципального района</t>
  </si>
  <si>
    <t>Мокроусское муниципальное образование Федоровского муниципального района</t>
  </si>
  <si>
    <t>Морцевское муниципальное образование Федоровского муниципального района</t>
  </si>
  <si>
    <t>Мунинское муниципальное образование Федоровского муниципального района</t>
  </si>
  <si>
    <t>Никольское муниципальное образование Федоровского муниципального района</t>
  </si>
  <si>
    <t>Первомайское муниципальное образование Федоровского муниципального района</t>
  </si>
  <si>
    <t>Семеновское муниципальное образование Федоровского муниципального района</t>
  </si>
  <si>
    <t>Федоровское муниципальное образование Федоровского муниципального района</t>
  </si>
  <si>
    <t>Алексеевское муниципальное образование Хвалынского муниципального района</t>
  </si>
  <si>
    <t>Благодатинское муниципальное образование Хвалынского муниципального района</t>
  </si>
  <si>
    <t>Возрожденческое муниципальное образование Хвалынского муниципального района</t>
  </si>
  <si>
    <t>Елшанское муниципальное образование Хвалынского муниципального района</t>
  </si>
  <si>
    <t>Северное муниципальное образование Хвалынского муниципального района</t>
  </si>
  <si>
    <t>Сосново-Мазинское муниципальное образование Хвалынского муниципального района</t>
  </si>
  <si>
    <t>г. Хвалынск муниципальное образование Хвалынского муниципального района</t>
  </si>
  <si>
    <t>Безымянское муниципальное образование Энгельсского муниципального района</t>
  </si>
  <si>
    <t>Красноярское муниципальное образование Энгельсского муниципального района</t>
  </si>
  <si>
    <t>Новопушкинское муниципальное образование Энгельсского муниципального района</t>
  </si>
  <si>
    <t>Терновское муниципальное образование Энгельсского муниципального района</t>
  </si>
  <si>
    <t>Муниципальное образование город Энгельс Энгельсского муниципального района</t>
  </si>
  <si>
    <t>ИТОГО</t>
  </si>
  <si>
    <t>Дотации, всего</t>
  </si>
  <si>
    <t>дотации, связанные с особым режимом безопасного функционирования закрытых административно-территориальных образований</t>
  </si>
  <si>
    <t>на выравнивание
бюджетной обеспеченности поселений области</t>
  </si>
  <si>
    <t>на выравнивание бюджетной обеспеченности муниципальных районов (городских округов) области</t>
  </si>
  <si>
    <t>на поддержку мер по обеспечению сбалансированности бюджетов</t>
  </si>
  <si>
    <t>Остаток средств к распределению**</t>
  </si>
  <si>
    <t>Продолжение таблицы</t>
  </si>
  <si>
    <t>Субсидии, всего</t>
  </si>
  <si>
    <t>на создание в общеобразовательных организациях, расположенных в сельской местности, условий для занятий физической культурой и спортом</t>
  </si>
  <si>
    <t>на реализацию мероприятий по содействию созданию (исходя из прогнозируемой потребности) новых мест в общеобразовательных организациях</t>
  </si>
  <si>
    <t>на поддержку творческой деятельности и укрепление материально-технической базы муниципальных театров в населенных пунктах с численностью
населения до 300 тысяч человек</t>
  </si>
  <si>
    <t>на поддержку отрасли культуры на комплектование книжных фондов муниципальных общедоступных библиотек</t>
  </si>
  <si>
    <t>на поддержку отрасли культуры на 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</si>
  <si>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</si>
  <si>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 строительство и реконструкцию малобюджетных физкультурно-спортивных объектов шаговой доступности, плоскостных сооружений</t>
  </si>
  <si>
    <t>на обеспечение деятельности муниципальных бизнес-инкубаторов</t>
  </si>
  <si>
    <t xml:space="preserve"> на обеспечение повышения оплаты труда некоторых категорий работников муниципальных учреждений</t>
  </si>
  <si>
    <t>на реализацию проектов развития муниципальных образований области, основанных на местных инициативах</t>
  </si>
  <si>
    <t>Александрово-Гайское муниципальное образование  Александрово-Гайского муниципального района</t>
  </si>
  <si>
    <t>Муниципальное образование город Аркадак Аркадакского муниципального района</t>
  </si>
  <si>
    <t>Горновское муниципальное образование Краснопартизанского муниципального района</t>
  </si>
  <si>
    <t>Муниципальное образование Красный Текстильщик Саратовского муниципального района</t>
  </si>
  <si>
    <t xml:space="preserve">Сторожевское муниципальное образование  Татищевского муниципального района </t>
  </si>
  <si>
    <t xml:space="preserve"> Идолгское муниципальное образование Татищевского муниципального района</t>
  </si>
  <si>
    <t xml:space="preserve">Садовское муниципальное образование Татищевского муниципального района </t>
  </si>
  <si>
    <t>Муниципальное образование город Хвалынск Хвалынского муниципального района</t>
  </si>
  <si>
    <t xml:space="preserve"> </t>
  </si>
  <si>
    <t>Субвенции, всего</t>
  </si>
  <si>
    <t>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</si>
  <si>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</si>
  <si>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финансовое обеспечение образовательной деятельности муниципальных дошкольных образовательных организаций</t>
  </si>
  <si>
    <t xml:space="preserve"> 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</si>
  <si>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</si>
  <si>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финансовое обеспечение образовательной деятельности муниципальных общеобразовательных учреждений</t>
  </si>
  <si>
    <t xml:space="preserve">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</si>
  <si>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</si>
  <si>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</si>
  <si>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</si>
  <si>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</si>
  <si>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</si>
  <si>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на исполнение государственных полномочий по расчету и предоставлению дотаций поселениям</t>
  </si>
  <si>
    <t>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</si>
  <si>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 xml:space="preserve"> на осуществление органами местного самоуправления отдельных государственных полномочий по государственному управлению охраной труда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</si>
  <si>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</si>
  <si>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</t>
  </si>
  <si>
    <t>на проведение мероприятий по отлову и содержанию безнадзорных животных</t>
  </si>
  <si>
    <t xml:space="preserve">Иные межбюджетные трансферты, всего
</t>
  </si>
  <si>
    <t>в целях обеспечения надлежащего осуществления полномочий по решению вопросов местного значения</t>
  </si>
  <si>
    <t>за счет средств, выделяемых из резервного фонда Правительства Саратовской области</t>
  </si>
  <si>
    <t xml:space="preserve">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</si>
  <si>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>Исполнено</t>
  </si>
  <si>
    <t>Петропавловское муниципальное образование Новоузенского  муниципального района</t>
  </si>
  <si>
    <t xml:space="preserve">бюджетная роспись + уточненный бюджет**  </t>
  </si>
  <si>
    <t>***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</si>
  <si>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распределению***</t>
  </si>
  <si>
    <t xml:space="preserve"> на поддержку муниципальных программ формирования современной городской среды
</t>
  </si>
  <si>
    <t>Большеекатериновское
 муниципальное образование Аткарского муниципального района</t>
  </si>
  <si>
    <t>Базарно-Карабулакское муниципальное образование Базарно-Карабулакского муниципального района</t>
  </si>
  <si>
    <t>Барановское муниципальное образование  Вольского муниципального район</t>
  </si>
  <si>
    <t>Белогорновское муниципальное образование  Вольского муниципального район</t>
  </si>
  <si>
    <t>Верхнечернавское
 муниципальное образование  Вольского муниципального район</t>
  </si>
  <si>
    <t>Кряжимское муниципальное образование  Вольского муниципального район</t>
  </si>
  <si>
    <t>Колоярское муниципальное образование  Вольского муниципального район</t>
  </si>
  <si>
    <t>Куриловское муниципальное образование  Вольского муниципального район</t>
  </si>
  <si>
    <t>Междуреченское муниципальное образование  Вольского муниципального район</t>
  </si>
  <si>
    <t>Нижнечернавское муниципальное образование  Вольского муниципального район</t>
  </si>
  <si>
    <t>Покровское муниципальное образование  Вольского муниципального район</t>
  </si>
  <si>
    <t>Талалихинское муниципальное образование  Вольского муниципального район</t>
  </si>
  <si>
    <t>Терсинское муниципальное образование  Вольского муниципального район</t>
  </si>
  <si>
    <t>Черкасское муниципальное образование  Вольского муниципального район</t>
  </si>
  <si>
    <t>Широкобуеракское
 муниципальное образование  Вольского муниципального район</t>
  </si>
  <si>
    <t>Зоркинское муниципальное образование Марксовского муниципального района</t>
  </si>
  <si>
    <t>Радищевское емуниципальное образование Новоузенского муниципального района</t>
  </si>
  <si>
    <t>Грачево-Кустовское  муниципальное образование Перелюбского муниципального района</t>
  </si>
  <si>
    <t>Целинное  муниципальное образование Перелюбского муниципального района</t>
  </si>
  <si>
    <t>Березовское  муниципальное образование Петровского муниципального района</t>
  </si>
  <si>
    <t>Алексашинское муниципальное образование Питерского муниципального района</t>
  </si>
  <si>
    <t>Перевесенское муниципальное образование Турковского муниципального района</t>
  </si>
  <si>
    <t>на поддержку отрасли культуры на государственную поддержку лучших сельских учреждений культуры</t>
  </si>
  <si>
    <t>на поддержку отрасли культуры на государственную поддержку лучших работников сельских учреждений культуры</t>
  </si>
  <si>
    <t>Субсидии бюджетам муниципальных районов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</si>
  <si>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Муниципальное образование город Вольск Вольского муниципального района</t>
  </si>
  <si>
    <t>Муниципальное образование город Ершов Ершовского муниципального района</t>
  </si>
  <si>
    <t>Каменское муниципальное образование Красноармейского муниципального района</t>
  </si>
  <si>
    <t>Муниципальное образование город Красный Кут Краснокутского муниципального района</t>
  </si>
  <si>
    <t>Лысогорское муниципальное образование Лысогорского муниципального района</t>
  </si>
  <si>
    <t>Муниципальное образование город Петровск Петровского муниципального района</t>
  </si>
  <si>
    <t>Муниципальное образование город Пугачевск Пугачевского муниципального района</t>
  </si>
  <si>
    <t>Ровенское муниципальное образование Ровеснкого  муниципального района</t>
  </si>
  <si>
    <t>Муниципальное образование город Ртищево Ртищевского  муниципального района</t>
  </si>
  <si>
    <t>Татищевское муниципальное образование Татищевского муниципального района</t>
  </si>
  <si>
    <t>Муниципальное образование город Хвалынск Хвалынского  муниципального района</t>
  </si>
  <si>
    <t>Иные межбюджетные трансферты бюджетам поселений области в целях реализации проектов
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</si>
  <si>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Муниципальное образование город Балашов Балашовского муниципального района</t>
  </si>
  <si>
    <t>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</si>
  <si>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 xml:space="preserve">000 0503 6920279А00 540
</t>
  </si>
  <si>
    <t>за I квартал 2019 года</t>
  </si>
  <si>
    <t>Сведения о предоставленных из бюджета Саратовской области межбюджетных трансфертах бюджетам муниципальных образований за I квартал 2019 года</t>
  </si>
  <si>
    <t>Сведения о предоставлении из бюджета Саратовской области межбюджетных трансфертов местным бюджетам за I квартал 2019 года</t>
  </si>
  <si>
    <t xml:space="preserve"> в целях
обеспечения сбалансированности бюджетов городских округов
Шиханы и Михайловский</t>
  </si>
  <si>
    <t>г. Шиханы</t>
  </si>
  <si>
    <t>п. Михайловский</t>
  </si>
  <si>
    <t xml:space="preserve">утвержденные бюджетные назначения*  </t>
  </si>
  <si>
    <t>**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</si>
  <si>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1.5.</t>
  </si>
  <si>
    <t>Дотации в целях обеспечения сбалансированности бюджетов городских округов
Шиханы и Михайловский</t>
  </si>
  <si>
    <t>Сведения о предоставлении из бюджета Саратовской области межбюджетных трансфертов местным бюджетам  за I квартал 2019 года</t>
  </si>
  <si>
    <t xml:space="preserve">бюджетам муниципальных
районов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
</t>
  </si>
  <si>
    <t>на обеспечение сохранения
достигнутых показателей повышения оплаты труда отдельных
категорий работников бюджетной сферы</t>
  </si>
  <si>
    <t>Сенное муниципальное образование  Вольского муниципального район</t>
  </si>
  <si>
    <t>Горяйновское  муниципальное образование Духовницкого муниципального района</t>
  </si>
  <si>
    <t>Свердловское  муниципальное образование Калининского муниципального района</t>
  </si>
  <si>
    <t xml:space="preserve">
Сергиевское  муниципальное образование Калининского муниципального района</t>
  </si>
  <si>
    <t>бюджетам поселений области в целях реализации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</si>
  <si>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Иные межбюджетные трансферты  на осуществление мероприятий в области
энергосбережения и повышения энергетической эффективности</t>
  </si>
  <si>
    <t>на осуществление мероприятий в области
энергосбережения и повышения энергетической эффективности</t>
  </si>
  <si>
    <t>Муниципальное образование город Балаково Балаковского муниципального района</t>
  </si>
  <si>
    <t>Утвержденные бюджетные назначения*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</si>
  <si>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</si>
  <si>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*  в соответствии с Законом Саратовской области «Об областном бюджете на 2019 год и на плановый период 2020 и 2021 годов» в редакции от 29.03.2019 года</t>
  </si>
  <si>
    <t>* в соответствии с Законом Саратовской области «Об областном бюджете на 2019 год и на плановый период 2020 и 2021 годов» в редакции от 29.03.2019 года</t>
  </si>
  <si>
    <t xml:space="preserve">утвержденные бюджетные назначения*   </t>
  </si>
  <si>
    <t xml:space="preserve">утвержденные бюджетные назначения**  </t>
  </si>
  <si>
    <t>** в соответствии с Законом Саратовской области «Об областном бюджете на 2019 год и на плановый период 2020 и 2021 годов» в редакции от 29.03.2019 года и  бюджетной росписью (распределением, утвержденным правовым актом Правительства области)</t>
  </si>
  <si>
    <t xml:space="preserve">утвержденные бюджетные назначения****   </t>
  </si>
  <si>
    <t>*****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</si>
  <si>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распределению*****</t>
  </si>
  <si>
    <t xml:space="preserve">4.6. </t>
  </si>
  <si>
    <t>000 0409 5Ж2R153930 540</t>
  </si>
  <si>
    <t>000 1403 6321179Б00 540</t>
  </si>
  <si>
    <t>000 0701 5A1P251590 540</t>
  </si>
  <si>
    <t>000 1402 6640150030 511                   000 1402 6640151430 511</t>
  </si>
  <si>
    <t>Высоковское  муниципальное образование Красноармейского муниципального района</t>
  </si>
  <si>
    <t>Золотовское муниципальное образование Красноармейского муниципального района</t>
  </si>
  <si>
    <t>Луганское муниципальное образование Красноармейского муниципального района</t>
  </si>
  <si>
    <t>Россошанское муниципальное образование Красноармейского муниципального района</t>
  </si>
  <si>
    <t>Комсомольское муниципальное образование Краснокутского муниципального района</t>
  </si>
  <si>
    <t>Лавровское муниципальное образование Краснокутского муниципального района</t>
  </si>
  <si>
    <t>Лебедевское муниципальное образование Краснокутского муниципального района</t>
  </si>
  <si>
    <t>Логиновское муниципальное образование Краснокутского муниципального района</t>
  </si>
  <si>
    <t>Первомайское муниципальное образование Краснокутского муниципального района</t>
  </si>
  <si>
    <t>Чкаловское муниципальное образование Краснокутского муниципального района</t>
  </si>
  <si>
    <t>Рыбушанскоемуниципальное образование Саратовского муниципального района</t>
  </si>
  <si>
    <t xml:space="preserve">Октябрьское муниципальное образование Татищевского муниципального района </t>
  </si>
  <si>
    <t>на  выполнение расходных
обязательств, связанных с погашением просроченной кредиторской задолженности, образовавшейся по состоянию на 1 января 2018 года, по уплате начислений на выплаты
по оплате труда, налогов, по оказанию мер социальной поддержки населения, по оплате коммунальных услуг
и исполнительных листов</t>
  </si>
  <si>
    <t>на оснащение объектов спортивной
инфраструктуры спортивно-технологическим оборудованием</t>
  </si>
  <si>
    <t>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</si>
  <si>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 xml:space="preserve"> на создание в организациях дополнительного образования детей, организациях дополнительного образования детей (в том числе в организациях, осуществляющих образовательную деятельность по адаптированным основным 
общеобразовательным программам) условий для получения детьми-инвалидами качественного образования</t>
  </si>
  <si>
    <t>на обеспечение жильем
молодых семей</t>
  </si>
  <si>
    <t xml:space="preserve">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</si>
  <si>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%  исполнения</t>
  </si>
  <si>
    <t>бюджетам муниципальных
районов области на обеспечение прироста протяженности сети автомобильных дорог общего пользования местного значения,
соответствующих нормативным требованиям, за счет средств областного дорожного фонда
строительства)</t>
  </si>
  <si>
    <t xml:space="preserve"> на реализацию регионального
проекта (программы) в целях выполнения задач федерального проекта «Жилье» (стимулирование программ развития жилищного
строительства)</t>
  </si>
  <si>
    <t>на обновление материально-технической базы для формирования у обучающихся современных технологических
и гуманитарных навыков</t>
  </si>
  <si>
    <t>бюджетам городских округов области на достижение целевых показателей, предусматривающих развитие и увеличение пропускной способности сети автомобильных дорог общего пользования
местного значения за счет средств областного дорожного фонда</t>
  </si>
  <si>
    <t>бюджетам городских округов области на обеспечение капитального  ремонта, ремонта  и содержания автомобильных дорог общего пользования местного значения за счет средств областного дорожного фонда</t>
  </si>
  <si>
    <t xml:space="preserve">бюджетам поселений
области на обеспечение капитального ремонта,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
</t>
  </si>
  <si>
    <t>бюджетам городских
округов области на приобретение дорожно-эксплуатационной техники,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значения, за счет средств областного дорожного фонда</t>
  </si>
  <si>
    <t>бюджетам поселений
области на развитие материально-технической базы для организации осуществления полномочий органами местного самоуправления</t>
  </si>
  <si>
    <t>Новоалександровское муниципальное образование  Александрово-Гайского муниципального района</t>
  </si>
  <si>
    <t>Краснознаменское муниципальное образование  Аркадакского муниципального района</t>
  </si>
  <si>
    <t>Лесновское  муниципальное образование Балашовского муниципального района</t>
  </si>
  <si>
    <t>Синодское
 муниципальное образование  Воскресенского муниципального района</t>
  </si>
  <si>
    <t>Кучумбетовское  муниципальное образование Перелюбского муниципального района</t>
  </si>
  <si>
    <t>Клинцовское  муниципальное образование Пугачевского муниципального района</t>
  </si>
  <si>
    <t>Мордовокарайское  муниципальное образование Романовского муниципального района</t>
  </si>
  <si>
    <t>Хрущевское  муниципальное образование Самойловского муниципального района</t>
  </si>
  <si>
    <t>Советское  муниципальное образование Советского муниципального района</t>
  </si>
  <si>
    <t>Ерусланское  муниципальное образование Федоровского муниципального района</t>
  </si>
  <si>
    <t>000 0701 5A10600000 520</t>
  </si>
  <si>
    <t>000 0703 5A214R0270 520</t>
  </si>
  <si>
    <t>Субсидии 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</si>
  <si>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 xml:space="preserve">Субсидии  на создание в организациях дополнительного образования детей, организациях дополнительного образования детей (в том числе в организациях, осуществляющих образовательную деятельность по адаптированным основным 
общеобразовательным программам) условий для получения детьми-инвалидами качественного образования
</t>
  </si>
  <si>
    <t>000 0702 5A2E155200 520</t>
  </si>
  <si>
    <t xml:space="preserve">000 0702 5A2E250970 521 </t>
  </si>
  <si>
    <t>Субсидии на обеспечение жильем молодых семей</t>
  </si>
  <si>
    <t>000 1004 5E301R4970 520</t>
  </si>
  <si>
    <t>000 1102 564P554951 520</t>
  </si>
  <si>
    <t>000 0412 5830171100 520</t>
  </si>
  <si>
    <t>Субсидия бюджетам городских округов области на обеспечение капитального  ремонта, ремонта  и содержания автомобильных дорог общего пользования местного значения за счет средств областного дорожного фонда</t>
  </si>
  <si>
    <t>000 0409 5Ж208D7400 520</t>
  </si>
  <si>
    <t>Субсидия 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</si>
  <si>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000 0409 5Ж2 R153930 520</t>
  </si>
  <si>
    <t>Субсидии бюджетам поселений области на обеспечение капитального ремонта,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</t>
  </si>
  <si>
    <t>000 0409 5Ж210D7Ж00 520</t>
  </si>
  <si>
    <t>000 0409 5Ж205D7300 520</t>
  </si>
  <si>
    <t>000 1403 6640172300 520</t>
  </si>
  <si>
    <t>Субсидии на обеспечение сохранения достигнутых показателей повышения оплаты труда отдельных категорий работников бюджетной сферы</t>
  </si>
  <si>
    <t>000 1403 6640172500 520</t>
  </si>
  <si>
    <t>Субсидии на  выполнение расходных обязательств, связанных с погашением просроченной кредиторской задолженности, образовавшейся по состоянию на 1 января 2018 года, по уплате начислений на выплаты по оплате труда, налогов, по оказанию мер социальной поддержки населения, по оплате коммунальных услуг и исполнительных листов</t>
  </si>
  <si>
    <t>000 1403 6640172400 520</t>
  </si>
  <si>
    <t>Субсидии на оснащение объектов спортивной инфраструктуры спортивно-технологическим оборудованием</t>
  </si>
  <si>
    <t>000 1102 564P552282 520</t>
  </si>
  <si>
    <t>Субсидии на обновление материально-технической базы для формирования у обучающихся современных технологических и гуманитарных навыков</t>
  </si>
  <si>
    <t>000 0702 5A2E151690 520</t>
  </si>
  <si>
    <t>Субсидии  на реализацию регионального проекта (программы) в целях выполнения задач федерального проекта «Жилье» (стимулирование программ развития жилищного</t>
  </si>
  <si>
    <t>000 1403 5E1F150210 520</t>
  </si>
  <si>
    <t>Субсидии бюджетам муниципальных районов области на обеспечение прироста протяженности сети автомобильных дорог общего пользования местного значения,
соответствующих нормативным требованиям, за счет средств областного дорожного фонда
строительства)</t>
  </si>
  <si>
    <t>000 0409 5Ж206D99Э0 520</t>
  </si>
  <si>
    <t>Субсидии бюджетам городских округов области на достижение целевых показателей,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</si>
  <si>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000 0409 5Ж207D99М0 520</t>
  </si>
  <si>
    <t>Субсидии бюджетам городских округов области на приобретение дорожно-эксплуатационной техники,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значения, за счет средств областного дорожного фонда</t>
  </si>
  <si>
    <t>000 0409 5Ж209D7Г00 520</t>
  </si>
  <si>
    <t>Субсидии бюджетам поселений области на развитие материально-технической базы для организации осуществления полномочий органами местного самоуправления</t>
  </si>
  <si>
    <t>000 0113 6610472600 520</t>
  </si>
  <si>
    <t>Субсидии на реализацию проектов развития муниципальных образований области, основанных на местных инициативах</t>
  </si>
  <si>
    <t>000 0113 6640500000 521</t>
  </si>
  <si>
    <t>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</t>
  </si>
  <si>
    <t>бюджетам муниципальных районов  области на реализацию мероприятий по ремонту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 ,а также благоустройство прилегающих территорий</t>
  </si>
  <si>
    <t xml:space="preserve">утвержденные бюджетные назначения***  </t>
  </si>
  <si>
    <t>000 0702 5A2E152390 520</t>
  </si>
  <si>
    <t>000 0801 55A12R4670 521</t>
  </si>
  <si>
    <t>на поддержку отрасли культуры на создание и модернизацию учреждений культурно-досугового типа в сельской местности</t>
  </si>
  <si>
    <t>на поддержку отрасли культуры на создание многофункциональных мобильных культурных центров</t>
  </si>
  <si>
    <t>000 0801 55AA155197 520</t>
  </si>
  <si>
    <t>000 0801 55AA155198 520</t>
  </si>
  <si>
    <t>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</si>
  <si>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0701 5A1P252320 520</t>
  </si>
  <si>
    <t>в целях стимулирования (поощрения) социально-экономического развития муниципалитетов</t>
  </si>
  <si>
    <t xml:space="preserve">4.7. </t>
  </si>
  <si>
    <t>Иные межбюджетные трансферты в целях стимулирования (поощрения) социально-экономического развития муниципалитетов</t>
  </si>
  <si>
    <t xml:space="preserve">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
</t>
  </si>
  <si>
    <t>000 0701 5A10476900 530</t>
  </si>
  <si>
    <t>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</si>
  <si>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000 0709 5A10477800 530</t>
  </si>
  <si>
    <t>000 1004 5A10477900 530</t>
  </si>
  <si>
    <t>000 0701 5A10576700 530</t>
  </si>
  <si>
    <t>000 0702 5A21177000 530</t>
  </si>
  <si>
    <t>000 0702 5A21277200 530</t>
  </si>
  <si>
    <t>000 0709 5A21277300 530</t>
  </si>
  <si>
    <t xml:space="preserve">000 0709 5A50577E00 530 </t>
  </si>
  <si>
    <t>000 1004 5A50577И00 530</t>
  </si>
  <si>
    <t xml:space="preserve"> 000 0113 6511076600 530 </t>
  </si>
  <si>
    <t xml:space="preserve"> 000 0113 6511176500 530 </t>
  </si>
  <si>
    <t>000 0106 6640177A00  530</t>
  </si>
  <si>
    <t>000 0503 6640379990 540                   000 0406 6640379990 540</t>
  </si>
  <si>
    <t>000 1403 52701R2091 520                       000 1403 52701R2092 520</t>
  </si>
  <si>
    <t xml:space="preserve">утвержденные бюджетные назначения****  </t>
  </si>
  <si>
    <t>Воскресенское
 муниципальное образование  Воскресенского муниципального района</t>
  </si>
  <si>
    <t>Степновское муниципальное образование Советского муниципального района</t>
  </si>
  <si>
    <t xml:space="preserve">Татищевское муниципальное образование Татищевского муниципального района </t>
  </si>
  <si>
    <t>Турковское  муниципальное образование Турковского муниципального района</t>
  </si>
  <si>
    <t>000 0503 691F255550 523</t>
  </si>
  <si>
    <t xml:space="preserve">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
</t>
  </si>
  <si>
    <t>000 0502 5Г303R5670 522</t>
  </si>
  <si>
    <t xml:space="preserve">уточненный бюджет*****   </t>
  </si>
  <si>
    <t>Натальинское муниципальное образование  Балаковского муниципального района</t>
  </si>
  <si>
    <t>Быково-Отрогско муниципальное образование Балаковского муниципального района</t>
  </si>
  <si>
    <t>на развитие сети плоскостных спортивных сооружений в сельской местности</t>
  </si>
  <si>
    <t xml:space="preserve">утвержденные бюджетные назначения******  </t>
  </si>
  <si>
    <t>Остаток средств к распределению*******</t>
  </si>
  <si>
    <t>000 1101 564P555670 522</t>
  </si>
  <si>
    <t>2.4.</t>
  </si>
  <si>
    <t>2.6.</t>
  </si>
  <si>
    <t>2.12.</t>
  </si>
  <si>
    <t>2.16.</t>
  </si>
  <si>
    <t>2.18.</t>
  </si>
  <si>
    <t>2.24.</t>
  </si>
  <si>
    <t>2.29.</t>
  </si>
  <si>
    <t>2.30.</t>
  </si>
  <si>
    <t>2.31.</t>
  </si>
  <si>
    <t>2.32.</t>
  </si>
  <si>
    <t>2.33.</t>
  </si>
  <si>
    <t>2.34.</t>
  </si>
  <si>
    <t>2.35.</t>
  </si>
  <si>
    <t>2.36.</t>
  </si>
  <si>
    <t>**  в соответствии с распределением, утвержденным  распоряжением Правительства Саратовской области от 14 марта 2019 года № 50-Пр «О распределении 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образования» (1 007 240,8 тыс. руб. и 1 355 891,6 тыс. руб.)</t>
  </si>
  <si>
    <t>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**</t>
  </si>
  <si>
    <t>Субсидии 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образования**</t>
  </si>
  <si>
    <t>***  в соответствии с распределением, утвержденным  постановлением Правительства Саратовской области от 20 марта 2019 года № 174-П «О распределении в 2019 году и порядке предоставления из областного бюджета субсидии 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благоустройство прилегающих территорий и условиях ее расходования» (43 762,7 тыс. руб.)</t>
  </si>
  <si>
    <t>Субсидии бюджетам муниципальных районов  области на реализацию мероприятий по ремонту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 ,а также благоустройство прилегающих территорий***</t>
  </si>
  <si>
    <t xml:space="preserve">****  в соответствии с распределением, утвержденным распоряжением Правительства Саратовской области от 22 марта 2019 года № 56-П «О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среды» (813 071,4 тыс.руб.)
</t>
  </si>
  <si>
    <t>****  в соответствии с распределением, утвержденным распоряжением Правительства Саратовской области от 22 марта 2019 года № 56-П «О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среды» (813 071,4 тыс.руб.)</t>
  </si>
  <si>
    <t>Субсидии  на поддержку муниципальных программ формирования современной городской среды ****</t>
  </si>
  <si>
    <t xml:space="preserve">*****  в соответствии с распределением, утвержденным распоряжением Правительства Саратовской области от 25 марта 2019 года № 58-П «О распределении на 2019 год субсидии бюджетам муниципальных районов и поселений области 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дорогами» (24 205,5 тыс.руб.)
</t>
  </si>
  <si>
    <t>*****  в соответствии с распределением, утвержденным распоряжением Правительства Саратовской области от 25 марта 2019 года № 58-П «О распределении на 2019 год субсидии бюджетам муниципальных районов и поселений области 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дорогами» (24 205,5 тыс.руб.)</t>
  </si>
  <si>
    <t>Субсидии 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дорогами*****</t>
  </si>
  <si>
    <t xml:space="preserve">******  в соответствии с распределением, утвержденным распоряжением Правительства Саратовской области от 25 марта 2019 года № 57-П «О распределении на 2019 год субсидии бюджетам поселений области на развитие сети плоскостных спортивных сооружений в сельской местности» (3 909,8 тыс.руб.)
</t>
  </si>
  <si>
    <t>******  в соответствии с распределением, утвержденным распоряжением Правительства Саратовской области от 25 марта 2019 года № 57-П «О распределении на 2019 год субсидии бюджетам поселений области на развитие сети плоскостных спортивных сооружений в сельской местности» (3 909,8 тыс.руб.)</t>
  </si>
  <si>
    <t>Субсидии бюджетам поселений на  развитие сети плоскостных спортивных сооружений в сельской местности******</t>
  </si>
  <si>
    <t xml:space="preserve">утвержденные бюджетные назначения </t>
  </si>
  <si>
    <t xml:space="preserve">утвержденные бюджетные назначения  </t>
  </si>
  <si>
    <t>утвержденные бюджетные назначения</t>
  </si>
  <si>
    <t xml:space="preserve">утвержденные бюджетные назначения**   </t>
  </si>
  <si>
    <t>** в соответствии с распределением, утвержденным распоряжением Правительства Саратовской области от 21 февраля 2019 года № 35-Пр «О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фонда» (299 900,0 тыс. руб.)</t>
  </si>
  <si>
    <t>*** в соответствии с распределением, утвержденным распоряжением Правительства Саратовской области от 7 февраля 2019 года № 23-Пр «О выделении средств из резервного фонда Правительства Саратовской области» (76 000,0 тыс. руб.), распоряжением Правительства Саратовской области от 22 марта 2019 года № 55-Пр «О подготовке к безаварийному пропуску весеннего половодья в 2019 году» (26 186,0 тыс.руб)</t>
  </si>
  <si>
    <t>********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</si>
  <si>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*******  в соответствии с распределением, утвержденным распоряжением Правительства Саратовской области от 14 марта 2019 года № 48-Пр «О распределении на 2019 год субсидии бюджетам муниципальных районов, городских округов и поселений области на осуществление мероприятий в рамках национального проекта «Культура» и государственной программы Российской Федерации «Развитие культуры и туризма» (4 766,4 тыс.руб.; 1 269,0 тыс.руб.;  2 500,0 тыс.руб.; 1 100,0 тыс.руб.; 47 678,8 тыс.руб.; 11 316,7 тыс.руб.; 55 805,3 тыс.руб.;  19 035,8 тыс.руб.;)</t>
  </si>
  <si>
    <t xml:space="preserve">утвержденные бюджетные назначения *******  </t>
  </si>
  <si>
    <t xml:space="preserve">утвержденные бюджетные назначения ******* </t>
  </si>
  <si>
    <t>утвержденные бюджетные назначения *******</t>
  </si>
  <si>
    <t>Субсидии на поддержку отрасли культуры на 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 *******</t>
  </si>
  <si>
    <t>Субсидии на поддержку отрасли культуры на комплектование книжных фондов муниципальных общедоступных библиотек *******</t>
  </si>
  <si>
    <t>Субсидии на поддержку отрасли культуры на государственную поддержку лучших сельских учреждений культуры *******</t>
  </si>
  <si>
    <t>Субсидии на поддержку отрасли культуры на государственную поддержку лучших работников сельских учреждений культуры *******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</si>
  <si>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 *******</t>
  </si>
  <si>
    <t>Субсидии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*******</t>
  </si>
  <si>
    <t>Субсидии на поддержку отрасли культуры на создание и модернизацию учреждений культурно-досугового типа в сельской местности *******</t>
  </si>
  <si>
    <t>Субсидии на поддержку отрасли культуры на создание многофункциональных мобильных культурных центров *******</t>
  </si>
  <si>
    <t>******** в соответствии с распределением, утвержденным распоряжением Правительства Саратовской области от 21 февраля 2019 года № 35-Пр «О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фонда» (299 900,0 тыс. руб.)</t>
  </si>
  <si>
    <t>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 ********</t>
  </si>
  <si>
    <t>********* в соответствии с распределением, утвержденным распоряжением Правительства Саратовской области от 7 февраля 2019 года № 23-Пр «О выделении средств из резервного фонда Правительства Саратовской области» (76 000,0 тыс. руб.), распоряжением Правительства Саратовской области от 22 марта 2019 года № 55-Пр «О подготовке к безаварийному пропуску весеннего половодья в 2019 году» (26 186,0 тыс.руб)</t>
  </si>
  <si>
    <t>Иные межбюджетные трансферты за счет средств, выделяемых из резервного фонда Правительства Саратовской области 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</si>
</sst>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36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FF0000"/>
      <name val="Times New Roman"/>
      <family val="2"/>
      <charset val="204"/>
    </font>
    <font>
      <sz val="11"/>
      <name val="Times New Roman"/>
      <family val="2"/>
      <charset val="204"/>
    </font>
    <font>
      <sz val="14"/>
      <name val="Times New Roman"/>
      <family val="2"/>
      <charset val="204"/>
    </font>
    <font>
      <b/>
      <sz val="12"/>
      <color theme="8" tint="-0.249977111117893"/>
      <name val="Times New Roman"/>
      <family val="1"/>
      <charset val="204"/>
    </font>
    <font>
      <sz val="11"/>
      <color theme="8" tint="-0.249977111117893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464">
    <xf numFmtId="0" fontId="0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</cellStyleXfs>
  <cellXfs count="264">
    <xf numFmtId="0" fontId="0" fillId="0" borderId="0" xfId="0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4" fontId="8" fillId="0" borderId="0" xfId="1" applyNumberFormat="1" applyFont="1" applyFill="1" applyBorder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0" fontId="9" fillId="0" borderId="1" xfId="1" applyFont="1" applyFill="1" applyBorder="1" applyAlignment="1">
      <alignment horizontal="center"/>
    </xf>
    <xf numFmtId="165" fontId="9" fillId="3" borderId="1" xfId="1" applyNumberFormat="1" applyFont="1" applyFill="1" applyBorder="1" applyAlignment="1" applyProtection="1">
      <alignment horizontal="center" vertical="center"/>
      <protection hidden="1"/>
    </xf>
    <xf numFmtId="165" fontId="9" fillId="3" borderId="1" xfId="1" applyNumberFormat="1" applyFont="1" applyFill="1" applyBorder="1" applyAlignment="1" applyProtection="1">
      <alignment horizontal="left" vertical="top" wrapText="1"/>
      <protection hidden="1"/>
    </xf>
    <xf numFmtId="165" fontId="11" fillId="3" borderId="1" xfId="1" applyNumberFormat="1" applyFont="1" applyFill="1" applyBorder="1" applyAlignment="1" applyProtection="1">
      <alignment horizontal="left" vertical="top" wrapText="1"/>
      <protection hidden="1"/>
    </xf>
    <xf numFmtId="166" fontId="9" fillId="3" borderId="1" xfId="1" applyNumberFormat="1" applyFont="1" applyFill="1" applyBorder="1" applyAlignment="1" applyProtection="1">
      <alignment horizontal="center" wrapText="1"/>
      <protection hidden="1"/>
    </xf>
    <xf numFmtId="166" fontId="11" fillId="0" borderId="0" xfId="1" applyNumberFormat="1" applyFont="1" applyFill="1" applyBorder="1" applyAlignment="1" applyProtection="1">
      <alignment horizontal="right" wrapText="1"/>
      <protection hidden="1"/>
    </xf>
    <xf numFmtId="165" fontId="11" fillId="0" borderId="1" xfId="1" applyNumberFormat="1" applyFont="1" applyFill="1" applyBorder="1" applyAlignment="1" applyProtection="1">
      <alignment horizontal="center" vertical="center"/>
      <protection hidden="1"/>
    </xf>
    <xf numFmtId="165" fontId="11" fillId="0" borderId="1" xfId="1" applyNumberFormat="1" applyFont="1" applyFill="1" applyBorder="1" applyAlignment="1" applyProtection="1">
      <alignment horizontal="left" vertical="center" wrapText="1"/>
      <protection hidden="1"/>
    </xf>
    <xf numFmtId="49" fontId="11" fillId="0" borderId="1" xfId="2" applyNumberFormat="1" applyFont="1" applyFill="1" applyBorder="1" applyAlignment="1" applyProtection="1">
      <alignment horizontal="center"/>
      <protection hidden="1"/>
    </xf>
    <xf numFmtId="166" fontId="11" fillId="0" borderId="1" xfId="1" applyNumberFormat="1" applyFont="1" applyFill="1" applyBorder="1" applyAlignment="1" applyProtection="1">
      <alignment horizontal="center" wrapText="1"/>
      <protection hidden="1"/>
    </xf>
    <xf numFmtId="166" fontId="5" fillId="0" borderId="0" xfId="1" applyNumberFormat="1" applyFont="1" applyFill="1"/>
    <xf numFmtId="0" fontId="5" fillId="0" borderId="0" xfId="1" applyFont="1" applyFill="1" applyBorder="1"/>
    <xf numFmtId="165" fontId="9" fillId="4" borderId="1" xfId="1" applyNumberFormat="1" applyFont="1" applyFill="1" applyBorder="1" applyAlignment="1" applyProtection="1">
      <alignment horizontal="center" vertical="center"/>
      <protection hidden="1"/>
    </xf>
    <xf numFmtId="166" fontId="5" fillId="0" borderId="0" xfId="1" applyNumberFormat="1" applyFont="1" applyFill="1" applyBorder="1"/>
    <xf numFmtId="167" fontId="5" fillId="0" borderId="0" xfId="1" applyNumberFormat="1" applyFont="1" applyFill="1" applyBorder="1"/>
    <xf numFmtId="165" fontId="9" fillId="6" borderId="1" xfId="1" applyNumberFormat="1" applyFont="1" applyFill="1" applyBorder="1" applyAlignment="1" applyProtection="1">
      <alignment horizontal="center" vertical="center"/>
      <protection hidden="1"/>
    </xf>
    <xf numFmtId="49" fontId="11" fillId="0" borderId="1" xfId="2" applyNumberFormat="1" applyFont="1" applyFill="1" applyBorder="1" applyAlignment="1" applyProtection="1">
      <alignment horizontal="center" wrapText="1"/>
      <protection hidden="1"/>
    </xf>
    <xf numFmtId="166" fontId="11" fillId="5" borderId="0" xfId="1" applyNumberFormat="1" applyFont="1" applyFill="1" applyBorder="1" applyAlignment="1" applyProtection="1">
      <alignment horizontal="right" wrapText="1"/>
      <protection hidden="1"/>
    </xf>
    <xf numFmtId="165" fontId="9" fillId="7" borderId="1" xfId="1" applyNumberFormat="1" applyFont="1" applyFill="1" applyBorder="1" applyAlignment="1" applyProtection="1">
      <alignment horizontal="center" vertical="center"/>
      <protection hidden="1"/>
    </xf>
    <xf numFmtId="165" fontId="11" fillId="0" borderId="0" xfId="1" applyNumberFormat="1" applyFont="1" applyFill="1" applyBorder="1" applyAlignment="1" applyProtection="1">
      <alignment horizontal="left" vertical="top" wrapText="1"/>
      <protection hidden="1"/>
    </xf>
    <xf numFmtId="0" fontId="14" fillId="0" borderId="0" xfId="1" applyFont="1" applyFill="1" applyBorder="1" applyAlignment="1">
      <alignment horizontal="left" wrapText="1"/>
    </xf>
    <xf numFmtId="0" fontId="7" fillId="0" borderId="0" xfId="1" applyFont="1" applyFill="1"/>
    <xf numFmtId="166" fontId="7" fillId="0" borderId="0" xfId="1" applyNumberFormat="1" applyFont="1" applyFill="1"/>
    <xf numFmtId="166" fontId="9" fillId="9" borderId="1" xfId="0" applyNumberFormat="1" applyFont="1" applyFill="1" applyBorder="1"/>
    <xf numFmtId="0" fontId="13" fillId="0" borderId="1" xfId="0" applyFont="1" applyBorder="1" applyAlignment="1">
      <alignment wrapText="1"/>
    </xf>
    <xf numFmtId="166" fontId="11" fillId="5" borderId="1" xfId="0" applyNumberFormat="1" applyFont="1" applyFill="1" applyBorder="1"/>
    <xf numFmtId="166" fontId="11" fillId="0" borderId="1" xfId="0" applyNumberFormat="1" applyFont="1" applyBorder="1"/>
    <xf numFmtId="166" fontId="9" fillId="10" borderId="1" xfId="0" applyNumberFormat="1" applyFont="1" applyFill="1" applyBorder="1"/>
    <xf numFmtId="166" fontId="11" fillId="5" borderId="1" xfId="0" applyNumberFormat="1" applyFont="1" applyFill="1" applyBorder="1" applyAlignment="1">
      <alignment wrapText="1"/>
    </xf>
    <xf numFmtId="0" fontId="0" fillId="5" borderId="0" xfId="0" applyFill="1"/>
    <xf numFmtId="0" fontId="0" fillId="5" borderId="0" xfId="0" applyFill="1" applyBorder="1"/>
    <xf numFmtId="166" fontId="9" fillId="11" borderId="0" xfId="0" applyNumberFormat="1" applyFont="1" applyFill="1" applyBorder="1"/>
    <xf numFmtId="0" fontId="0" fillId="0" borderId="0" xfId="0" applyBorder="1"/>
    <xf numFmtId="166" fontId="9" fillId="8" borderId="1" xfId="0" applyNumberFormat="1" applyFont="1" applyFill="1" applyBorder="1"/>
    <xf numFmtId="4" fontId="0" fillId="0" borderId="0" xfId="0" applyNumberFormat="1" applyBorder="1"/>
    <xf numFmtId="166" fontId="0" fillId="0" borderId="0" xfId="0" applyNumberFormat="1"/>
    <xf numFmtId="166" fontId="9" fillId="1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6" fontId="11" fillId="5" borderId="1" xfId="0" applyNumberFormat="1" applyFont="1" applyFill="1" applyBorder="1" applyAlignment="1">
      <alignment vertical="center"/>
    </xf>
    <xf numFmtId="166" fontId="9" fillId="12" borderId="1" xfId="0" applyNumberFormat="1" applyFont="1" applyFill="1" applyBorder="1"/>
    <xf numFmtId="0" fontId="16" fillId="5" borderId="0" xfId="0" applyFont="1" applyFill="1" applyBorder="1" applyAlignment="1">
      <alignment vertical="center" wrapText="1"/>
    </xf>
    <xf numFmtId="166" fontId="9" fillId="5" borderId="0" xfId="0" applyNumberFormat="1" applyFont="1" applyFill="1" applyBorder="1"/>
    <xf numFmtId="167" fontId="9" fillId="5" borderId="0" xfId="0" applyNumberFormat="1" applyFont="1" applyFill="1" applyBorder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7" fillId="0" borderId="0" xfId="0" applyFont="1" applyAlignment="1"/>
    <xf numFmtId="166" fontId="9" fillId="13" borderId="1" xfId="0" applyNumberFormat="1" applyFont="1" applyFill="1" applyBorder="1"/>
    <xf numFmtId="166" fontId="9" fillId="14" borderId="1" xfId="0" applyNumberFormat="1" applyFont="1" applyFill="1" applyBorder="1"/>
    <xf numFmtId="164" fontId="0" fillId="0" borderId="0" xfId="0" applyNumberFormat="1"/>
    <xf numFmtId="166" fontId="9" fillId="15" borderId="1" xfId="0" applyNumberFormat="1" applyFont="1" applyFill="1" applyBorder="1"/>
    <xf numFmtId="166" fontId="11" fillId="15" borderId="1" xfId="0" applyNumberFormat="1" applyFont="1" applyFill="1" applyBorder="1"/>
    <xf numFmtId="166" fontId="11" fillId="5" borderId="0" xfId="0" applyNumberFormat="1" applyFont="1" applyFill="1" applyBorder="1"/>
    <xf numFmtId="0" fontId="16" fillId="16" borderId="1" xfId="0" applyFont="1" applyFill="1" applyBorder="1" applyAlignment="1">
      <alignment vertical="center" wrapText="1"/>
    </xf>
    <xf numFmtId="166" fontId="9" fillId="16" borderId="1" xfId="0" applyNumberFormat="1" applyFont="1" applyFill="1" applyBorder="1"/>
    <xf numFmtId="0" fontId="20" fillId="0" borderId="0" xfId="0" applyFont="1"/>
    <xf numFmtId="166" fontId="11" fillId="16" borderId="1" xfId="0" applyNumberFormat="1" applyFont="1" applyFill="1" applyBorder="1"/>
    <xf numFmtId="0" fontId="11" fillId="6" borderId="1" xfId="0" applyFont="1" applyFill="1" applyBorder="1" applyAlignment="1">
      <alignment horizontal="center" vertical="center" wrapText="1"/>
    </xf>
    <xf numFmtId="166" fontId="14" fillId="0" borderId="1" xfId="1" applyNumberFormat="1" applyFont="1" applyFill="1" applyBorder="1" applyAlignment="1" applyProtection="1">
      <alignment horizontal="center" wrapText="1"/>
      <protection hidden="1"/>
    </xf>
    <xf numFmtId="166" fontId="14" fillId="5" borderId="1" xfId="0" applyNumberFormat="1" applyFont="1" applyFill="1" applyBorder="1"/>
    <xf numFmtId="166" fontId="14" fillId="0" borderId="1" xfId="0" applyNumberFormat="1" applyFont="1" applyBorder="1"/>
    <xf numFmtId="166" fontId="9" fillId="16" borderId="1" xfId="0" applyNumberFormat="1" applyFont="1" applyFill="1" applyBorder="1" applyAlignment="1">
      <alignment wrapText="1"/>
    </xf>
    <xf numFmtId="0" fontId="20" fillId="5" borderId="0" xfId="0" applyFont="1" applyFill="1"/>
    <xf numFmtId="0" fontId="13" fillId="0" borderId="0" xfId="0" applyFont="1" applyAlignment="1"/>
    <xf numFmtId="166" fontId="9" fillId="17" borderId="1" xfId="0" applyNumberFormat="1" applyFont="1" applyFill="1" applyBorder="1"/>
    <xf numFmtId="166" fontId="9" fillId="0" borderId="1" xfId="0" applyNumberFormat="1" applyFont="1" applyBorder="1"/>
    <xf numFmtId="166" fontId="0" fillId="5" borderId="0" xfId="0" applyNumberFormat="1" applyFill="1"/>
    <xf numFmtId="166" fontId="19" fillId="15" borderId="1" xfId="0" applyNumberFormat="1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19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wrapText="1"/>
    </xf>
    <xf numFmtId="0" fontId="11" fillId="0" borderId="0" xfId="0" applyFont="1" applyAlignment="1">
      <alignment wrapText="1"/>
    </xf>
    <xf numFmtId="166" fontId="19" fillId="0" borderId="0" xfId="0" applyNumberFormat="1" applyFont="1"/>
    <xf numFmtId="0" fontId="11" fillId="0" borderId="0" xfId="0" applyFont="1"/>
    <xf numFmtId="0" fontId="11" fillId="3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vertical="center" wrapText="1"/>
    </xf>
    <xf numFmtId="166" fontId="11" fillId="12" borderId="1" xfId="0" applyNumberFormat="1" applyFont="1" applyFill="1" applyBorder="1"/>
    <xf numFmtId="0" fontId="9" fillId="5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wrapText="1"/>
    </xf>
    <xf numFmtId="166" fontId="11" fillId="0" borderId="1" xfId="0" applyNumberFormat="1" applyFont="1" applyFill="1" applyBorder="1"/>
    <xf numFmtId="166" fontId="9" fillId="0" borderId="1" xfId="0" applyNumberFormat="1" applyFont="1" applyFill="1" applyBorder="1"/>
    <xf numFmtId="0" fontId="19" fillId="0" borderId="1" xfId="0" applyFont="1" applyFill="1" applyBorder="1"/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6" fontId="14" fillId="5" borderId="1" xfId="1" applyNumberFormat="1" applyFont="1" applyFill="1" applyBorder="1" applyAlignment="1" applyProtection="1">
      <alignment horizontal="center" wrapText="1"/>
      <protection hidden="1"/>
    </xf>
    <xf numFmtId="0" fontId="29" fillId="0" borderId="1" xfId="0" applyFont="1" applyFill="1" applyBorder="1" applyAlignment="1">
      <alignment wrapText="1"/>
    </xf>
    <xf numFmtId="166" fontId="25" fillId="12" borderId="1" xfId="0" applyNumberFormat="1" applyFont="1" applyFill="1" applyBorder="1" applyAlignment="1">
      <alignment vertical="center"/>
    </xf>
    <xf numFmtId="167" fontId="25" fillId="12" borderId="1" xfId="0" applyNumberFormat="1" applyFont="1" applyFill="1" applyBorder="1" applyAlignment="1">
      <alignment vertical="center"/>
    </xf>
    <xf numFmtId="0" fontId="14" fillId="12" borderId="1" xfId="0" applyFont="1" applyFill="1" applyBorder="1" applyAlignment="1">
      <alignment vertical="center"/>
    </xf>
    <xf numFmtId="166" fontId="14" fillId="5" borderId="1" xfId="0" applyNumberFormat="1" applyFont="1" applyFill="1" applyBorder="1" applyAlignment="1">
      <alignment vertical="center"/>
    </xf>
    <xf numFmtId="166" fontId="25" fillId="13" borderId="1" xfId="0" applyNumberFormat="1" applyFont="1" applyFill="1" applyBorder="1"/>
    <xf numFmtId="166" fontId="14" fillId="13" borderId="1" xfId="0" applyNumberFormat="1" applyFont="1" applyFill="1" applyBorder="1"/>
    <xf numFmtId="0" fontId="26" fillId="0" borderId="0" xfId="0" applyFont="1"/>
    <xf numFmtId="0" fontId="30" fillId="0" borderId="0" xfId="0" applyFont="1" applyAlignment="1">
      <alignment vertical="center"/>
    </xf>
    <xf numFmtId="0" fontId="30" fillId="0" borderId="0" xfId="0" applyFont="1" applyAlignment="1"/>
    <xf numFmtId="0" fontId="9" fillId="1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167" fontId="9" fillId="12" borderId="1" xfId="0" applyNumberFormat="1" applyFont="1" applyFill="1" applyBorder="1" applyAlignment="1">
      <alignment vertical="center"/>
    </xf>
    <xf numFmtId="167" fontId="9" fillId="8" borderId="1" xfId="0" applyNumberFormat="1" applyFont="1" applyFill="1" applyBorder="1"/>
    <xf numFmtId="0" fontId="31" fillId="0" borderId="0" xfId="0" applyFont="1" applyBorder="1" applyAlignment="1">
      <alignment horizontal="right"/>
    </xf>
    <xf numFmtId="166" fontId="25" fillId="16" borderId="1" xfId="0" applyNumberFormat="1" applyFont="1" applyFill="1" applyBorder="1"/>
    <xf numFmtId="0" fontId="25" fillId="5" borderId="0" xfId="0" applyFont="1" applyFill="1" applyBorder="1" applyAlignment="1">
      <alignment wrapText="1"/>
    </xf>
    <xf numFmtId="0" fontId="26" fillId="5" borderId="0" xfId="0" applyFont="1" applyFill="1"/>
    <xf numFmtId="0" fontId="14" fillId="0" borderId="0" xfId="0" applyFont="1" applyAlignment="1"/>
    <xf numFmtId="166" fontId="9" fillId="3" borderId="1" xfId="1" applyNumberFormat="1" applyFont="1" applyFill="1" applyBorder="1" applyAlignment="1">
      <alignment horizontal="center"/>
    </xf>
    <xf numFmtId="165" fontId="11" fillId="0" borderId="1" xfId="1" applyNumberFormat="1" applyFont="1" applyFill="1" applyBorder="1" applyAlignment="1" applyProtection="1">
      <alignment horizontal="left" vertical="top" wrapText="1"/>
      <protection hidden="1"/>
    </xf>
    <xf numFmtId="0" fontId="9" fillId="7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right"/>
    </xf>
    <xf numFmtId="0" fontId="13" fillId="5" borderId="1" xfId="0" applyFont="1" applyFill="1" applyBorder="1" applyAlignment="1">
      <alignment wrapText="1"/>
    </xf>
    <xf numFmtId="165" fontId="9" fillId="7" borderId="1" xfId="1" applyNumberFormat="1" applyFont="1" applyFill="1" applyBorder="1" applyAlignment="1" applyProtection="1">
      <alignment horizontal="left" vertical="top" wrapText="1"/>
      <protection hidden="1"/>
    </xf>
    <xf numFmtId="166" fontId="9" fillId="7" borderId="1" xfId="1" applyNumberFormat="1" applyFont="1" applyFill="1" applyBorder="1" applyAlignment="1" applyProtection="1">
      <alignment horizontal="right" wrapText="1"/>
      <protection hidden="1"/>
    </xf>
    <xf numFmtId="166" fontId="9" fillId="7" borderId="1" xfId="1" applyNumberFormat="1" applyFont="1" applyFill="1" applyBorder="1" applyAlignment="1" applyProtection="1">
      <alignment horizontal="center" wrapText="1"/>
      <protection hidden="1"/>
    </xf>
    <xf numFmtId="166" fontId="11" fillId="0" borderId="1" xfId="0" applyNumberFormat="1" applyFont="1" applyBorder="1" applyAlignment="1">
      <alignment wrapText="1"/>
    </xf>
    <xf numFmtId="166" fontId="11" fillId="13" borderId="1" xfId="0" applyNumberFormat="1" applyFont="1" applyFill="1" applyBorder="1"/>
    <xf numFmtId="0" fontId="19" fillId="0" borderId="1" xfId="0" applyFont="1" applyBorder="1"/>
    <xf numFmtId="0" fontId="19" fillId="0" borderId="0" xfId="0" applyFont="1" applyBorder="1"/>
    <xf numFmtId="0" fontId="11" fillId="0" borderId="1" xfId="0" applyFont="1" applyBorder="1"/>
    <xf numFmtId="166" fontId="11" fillId="5" borderId="1" xfId="1" applyNumberFormat="1" applyFont="1" applyFill="1" applyBorder="1" applyAlignment="1" applyProtection="1">
      <alignment horizontal="center" wrapText="1"/>
      <protection hidden="1"/>
    </xf>
    <xf numFmtId="165" fontId="11" fillId="5" borderId="1" xfId="1" applyNumberFormat="1" applyFont="1" applyFill="1" applyBorder="1" applyAlignment="1" applyProtection="1">
      <alignment horizontal="left" vertical="top" wrapText="1"/>
      <protection hidden="1"/>
    </xf>
    <xf numFmtId="165" fontId="11" fillId="5" borderId="1" xfId="1" applyNumberFormat="1" applyFont="1" applyFill="1" applyBorder="1" applyAlignment="1" applyProtection="1">
      <alignment horizontal="left" vertical="center" wrapText="1"/>
      <protection hidden="1"/>
    </xf>
    <xf numFmtId="166" fontId="9" fillId="4" borderId="1" xfId="1" applyNumberFormat="1" applyFont="1" applyFill="1" applyBorder="1" applyAlignment="1" applyProtection="1">
      <alignment horizontal="center" wrapText="1"/>
      <protection hidden="1"/>
    </xf>
    <xf numFmtId="166" fontId="11" fillId="0" borderId="0" xfId="0" applyNumberFormat="1" applyFont="1"/>
    <xf numFmtId="0" fontId="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166" fontId="11" fillId="0" borderId="0" xfId="0" applyNumberFormat="1" applyFont="1" applyBorder="1"/>
    <xf numFmtId="0" fontId="11" fillId="5" borderId="1" xfId="0" applyFont="1" applyFill="1" applyBorder="1" applyAlignment="1">
      <alignment horizontal="justify" vertical="center" wrapText="1"/>
    </xf>
    <xf numFmtId="166" fontId="9" fillId="6" borderId="1" xfId="1" applyNumberFormat="1" applyFont="1" applyFill="1" applyBorder="1" applyAlignment="1" applyProtection="1">
      <alignment horizontal="center" wrapText="1"/>
      <protection hidden="1"/>
    </xf>
    <xf numFmtId="0" fontId="33" fillId="0" borderId="0" xfId="0" applyFont="1" applyAlignment="1"/>
    <xf numFmtId="166" fontId="14" fillId="0" borderId="1" xfId="0" applyNumberFormat="1" applyFont="1" applyFill="1" applyBorder="1"/>
    <xf numFmtId="166" fontId="14" fillId="0" borderId="0" xfId="0" applyNumberFormat="1" applyFont="1" applyFill="1" applyBorder="1"/>
    <xf numFmtId="166" fontId="14" fillId="16" borderId="1" xfId="0" applyNumberFormat="1" applyFont="1" applyFill="1" applyBorder="1"/>
    <xf numFmtId="166" fontId="25" fillId="16" borderId="1" xfId="0" applyNumberFormat="1" applyFont="1" applyFill="1" applyBorder="1" applyAlignment="1">
      <alignment wrapText="1"/>
    </xf>
    <xf numFmtId="0" fontId="9" fillId="5" borderId="0" xfId="0" applyFont="1" applyFill="1" applyBorder="1" applyAlignment="1">
      <alignment wrapText="1"/>
    </xf>
    <xf numFmtId="0" fontId="11" fillId="0" borderId="0" xfId="0" applyFont="1" applyAlignment="1"/>
    <xf numFmtId="166" fontId="14" fillId="0" borderId="2" xfId="0" applyNumberFormat="1" applyFont="1" applyFill="1" applyBorder="1"/>
    <xf numFmtId="0" fontId="28" fillId="0" borderId="1" xfId="0" applyFont="1" applyFill="1" applyBorder="1"/>
    <xf numFmtId="0" fontId="19" fillId="5" borderId="0" xfId="0" applyFont="1" applyFill="1"/>
    <xf numFmtId="167" fontId="11" fillId="5" borderId="1" xfId="0" applyNumberFormat="1" applyFont="1" applyFill="1" applyBorder="1"/>
    <xf numFmtId="0" fontId="3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66" fontId="34" fillId="14" borderId="1" xfId="0" applyNumberFormat="1" applyFont="1" applyFill="1" applyBorder="1"/>
    <xf numFmtId="0" fontId="35" fillId="0" borderId="0" xfId="0" applyFont="1"/>
    <xf numFmtId="166" fontId="9" fillId="5" borderId="1" xfId="0" applyNumberFormat="1" applyFont="1" applyFill="1" applyBorder="1"/>
    <xf numFmtId="166" fontId="9" fillId="13" borderId="1" xfId="0" applyNumberFormat="1" applyFont="1" applyFill="1" applyBorder="1" applyAlignment="1">
      <alignment wrapText="1"/>
    </xf>
    <xf numFmtId="0" fontId="9" fillId="14" borderId="1" xfId="0" applyFont="1" applyFill="1" applyBorder="1" applyAlignment="1">
      <alignment vertical="center" wrapText="1"/>
    </xf>
    <xf numFmtId="166" fontId="11" fillId="5" borderId="1" xfId="3" applyNumberFormat="1" applyFont="1" applyFill="1" applyBorder="1"/>
    <xf numFmtId="165" fontId="9" fillId="4" borderId="1" xfId="1" applyNumberFormat="1" applyFont="1" applyFill="1" applyBorder="1" applyAlignment="1" applyProtection="1">
      <alignment horizontal="left" vertical="top" wrapText="1"/>
      <protection hidden="1"/>
    </xf>
    <xf numFmtId="49" fontId="11" fillId="4" borderId="1" xfId="1" applyNumberFormat="1" applyFont="1" applyFill="1" applyBorder="1" applyAlignment="1" applyProtection="1">
      <alignment horizontal="left" vertical="top" wrapText="1"/>
      <protection hidden="1"/>
    </xf>
    <xf numFmtId="166" fontId="9" fillId="6" borderId="1" xfId="1" applyNumberFormat="1" applyFont="1" applyFill="1" applyBorder="1" applyAlignment="1">
      <alignment horizontal="center"/>
    </xf>
    <xf numFmtId="165" fontId="9" fillId="6" borderId="1" xfId="1" applyNumberFormat="1" applyFont="1" applyFill="1" applyBorder="1" applyAlignment="1" applyProtection="1">
      <alignment horizontal="left" vertical="top" wrapText="1"/>
      <protection hidden="1"/>
    </xf>
    <xf numFmtId="49" fontId="11" fillId="5" borderId="1" xfId="2" applyNumberFormat="1" applyFont="1" applyFill="1" applyBorder="1" applyAlignment="1" applyProtection="1">
      <alignment horizontal="center" wrapText="1"/>
      <protection hidden="1"/>
    </xf>
    <xf numFmtId="49" fontId="11" fillId="5" borderId="1" xfId="2" applyNumberFormat="1" applyFont="1" applyFill="1" applyBorder="1" applyAlignment="1" applyProtection="1">
      <alignment horizontal="center"/>
      <protection hidden="1"/>
    </xf>
    <xf numFmtId="166" fontId="11" fillId="5" borderId="1" xfId="1" applyNumberFormat="1" applyFont="1" applyFill="1" applyBorder="1" applyAlignment="1">
      <alignment horizontal="center"/>
    </xf>
    <xf numFmtId="0" fontId="9" fillId="5" borderId="1" xfId="0" applyFont="1" applyFill="1" applyBorder="1"/>
    <xf numFmtId="166" fontId="9" fillId="5" borderId="1" xfId="1" applyNumberFormat="1" applyFont="1" applyFill="1" applyBorder="1" applyAlignment="1" applyProtection="1">
      <alignment horizontal="center" wrapText="1"/>
      <protection hidden="1"/>
    </xf>
    <xf numFmtId="166" fontId="9" fillId="5" borderId="1" xfId="1" applyNumberFormat="1" applyFont="1" applyFill="1" applyBorder="1" applyAlignment="1">
      <alignment horizontal="center"/>
    </xf>
    <xf numFmtId="0" fontId="19" fillId="5" borderId="1" xfId="0" applyFont="1" applyFill="1" applyBorder="1"/>
    <xf numFmtId="0" fontId="11" fillId="5" borderId="1" xfId="0" applyFont="1" applyFill="1" applyBorder="1"/>
    <xf numFmtId="0" fontId="9" fillId="15" borderId="1" xfId="0" applyFont="1" applyFill="1" applyBorder="1" applyAlignment="1">
      <alignment wrapText="1"/>
    </xf>
    <xf numFmtId="0" fontId="9" fillId="15" borderId="11" xfId="0" applyFont="1" applyFill="1" applyBorder="1" applyAlignment="1">
      <alignment wrapText="1"/>
    </xf>
    <xf numFmtId="0" fontId="9" fillId="15" borderId="1" xfId="0" applyFont="1" applyFill="1" applyBorder="1" applyAlignment="1">
      <alignment vertical="center" wrapText="1"/>
    </xf>
    <xf numFmtId="0" fontId="11" fillId="5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horizontal="left" wrapText="1"/>
    </xf>
    <xf numFmtId="0" fontId="10" fillId="0" borderId="0" xfId="1" applyFont="1" applyFill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center" vertical="center" wrapText="1"/>
    </xf>
    <xf numFmtId="0" fontId="11" fillId="5" borderId="0" xfId="1" applyFont="1" applyFill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right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9" fillId="0" borderId="0" xfId="0" applyFont="1" applyBorder="1" applyAlignment="1">
      <alignment horizontal="right"/>
    </xf>
    <xf numFmtId="0" fontId="9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18" fillId="0" borderId="0" xfId="0" applyFont="1" applyAlignment="1">
      <alignment horizontal="center" vertical="top"/>
    </xf>
    <xf numFmtId="0" fontId="11" fillId="4" borderId="2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9" fillId="6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</cellXfs>
  <cellStyles count="1464">
    <cellStyle name="Normal_Regional Data for IGR" xfId="5"/>
    <cellStyle name="Обычный" xfId="0" builtinId="0"/>
    <cellStyle name="Обычный 10" xfId="6"/>
    <cellStyle name="Обычный 10 2" xfId="7"/>
    <cellStyle name="Обычный 10 2 2" xfId="8"/>
    <cellStyle name="Обычный 10 2 2 2" xfId="9"/>
    <cellStyle name="Обычный 10 2 2 2 2" xfId="10"/>
    <cellStyle name="Обычный 10 2 2 2 2 2" xfId="11"/>
    <cellStyle name="Обычный 10 2 2 2 3" xfId="12"/>
    <cellStyle name="Обычный 10 2 2 3" xfId="13"/>
    <cellStyle name="Обычный 10 2 2 3 2" xfId="14"/>
    <cellStyle name="Обычный 10 2 2 4" xfId="15"/>
    <cellStyle name="Обычный 10 2 3" xfId="16"/>
    <cellStyle name="Обычный 10 2 3 2" xfId="17"/>
    <cellStyle name="Обычный 10 2 3 2 2" xfId="18"/>
    <cellStyle name="Обычный 10 2 3 3" xfId="19"/>
    <cellStyle name="Обычный 10 2 4" xfId="20"/>
    <cellStyle name="Обычный 10 2 4 2" xfId="21"/>
    <cellStyle name="Обычный 10 2 5" xfId="22"/>
    <cellStyle name="Обычный 10 3" xfId="23"/>
    <cellStyle name="Обычный 10 3 2" xfId="24"/>
    <cellStyle name="Обычный 10 3 2 2" xfId="25"/>
    <cellStyle name="Обычный 10 3 2 2 2" xfId="26"/>
    <cellStyle name="Обычный 10 3 2 3" xfId="27"/>
    <cellStyle name="Обычный 10 3 3" xfId="28"/>
    <cellStyle name="Обычный 10 3 3 2" xfId="29"/>
    <cellStyle name="Обычный 10 3 4" xfId="30"/>
    <cellStyle name="Обычный 10 4" xfId="31"/>
    <cellStyle name="Обычный 10 4 2" xfId="32"/>
    <cellStyle name="Обычный 10 4 2 2" xfId="33"/>
    <cellStyle name="Обычный 10 4 3" xfId="34"/>
    <cellStyle name="Обычный 10 5" xfId="35"/>
    <cellStyle name="Обычный 10 5 2" xfId="36"/>
    <cellStyle name="Обычный 10 6" xfId="37"/>
    <cellStyle name="Обычный 100" xfId="38"/>
    <cellStyle name="Обычный 100 2" xfId="39"/>
    <cellStyle name="Обычный 100 2 2" xfId="40"/>
    <cellStyle name="Обычный 100 2 2 2" xfId="41"/>
    <cellStyle name="Обычный 100 2 3" xfId="42"/>
    <cellStyle name="Обычный 100 3" xfId="43"/>
    <cellStyle name="Обычный 100 3 2" xfId="44"/>
    <cellStyle name="Обычный 100 4" xfId="45"/>
    <cellStyle name="Обычный 101" xfId="46"/>
    <cellStyle name="Обычный 101 2" xfId="47"/>
    <cellStyle name="Обычный 101 2 2" xfId="48"/>
    <cellStyle name="Обычный 101 2 2 2" xfId="49"/>
    <cellStyle name="Обычный 101 2 3" xfId="50"/>
    <cellStyle name="Обычный 101 3" xfId="51"/>
    <cellStyle name="Обычный 101 3 2" xfId="52"/>
    <cellStyle name="Обычный 101 4" xfId="53"/>
    <cellStyle name="Обычный 102" xfId="54"/>
    <cellStyle name="Обычный 102 2" xfId="55"/>
    <cellStyle name="Обычный 102 2 2" xfId="56"/>
    <cellStyle name="Обычный 102 2 2 2" xfId="57"/>
    <cellStyle name="Обычный 102 2 3" xfId="58"/>
    <cellStyle name="Обычный 102 3" xfId="59"/>
    <cellStyle name="Обычный 102 3 2" xfId="60"/>
    <cellStyle name="Обычный 102 4" xfId="61"/>
    <cellStyle name="Обычный 103" xfId="62"/>
    <cellStyle name="Обычный 103 2" xfId="63"/>
    <cellStyle name="Обычный 103 2 2" xfId="64"/>
    <cellStyle name="Обычный 103 2 2 2" xfId="65"/>
    <cellStyle name="Обычный 103 2 3" xfId="66"/>
    <cellStyle name="Обычный 103 3" xfId="67"/>
    <cellStyle name="Обычный 103 3 2" xfId="68"/>
    <cellStyle name="Обычный 103 4" xfId="69"/>
    <cellStyle name="Обычный 104" xfId="70"/>
    <cellStyle name="Обычный 104 2" xfId="71"/>
    <cellStyle name="Обычный 104 2 2" xfId="72"/>
    <cellStyle name="Обычный 104 2 2 2" xfId="73"/>
    <cellStyle name="Обычный 104 2 3" xfId="74"/>
    <cellStyle name="Обычный 104 3" xfId="75"/>
    <cellStyle name="Обычный 104 3 2" xfId="76"/>
    <cellStyle name="Обычный 104 4" xfId="77"/>
    <cellStyle name="Обычный 105" xfId="78"/>
    <cellStyle name="Обычный 105 2" xfId="79"/>
    <cellStyle name="Обычный 105 2 2" xfId="80"/>
    <cellStyle name="Обычный 105 2 2 2" xfId="81"/>
    <cellStyle name="Обычный 105 2 3" xfId="82"/>
    <cellStyle name="Обычный 105 3" xfId="83"/>
    <cellStyle name="Обычный 105 3 2" xfId="84"/>
    <cellStyle name="Обычный 105 4" xfId="85"/>
    <cellStyle name="Обычный 106" xfId="86"/>
    <cellStyle name="Обычный 106 2" xfId="87"/>
    <cellStyle name="Обычный 106 2 2" xfId="88"/>
    <cellStyle name="Обычный 106 2 2 2" xfId="89"/>
    <cellStyle name="Обычный 106 2 3" xfId="90"/>
    <cellStyle name="Обычный 106 3" xfId="91"/>
    <cellStyle name="Обычный 106 3 2" xfId="92"/>
    <cellStyle name="Обычный 106 4" xfId="93"/>
    <cellStyle name="Обычный 107" xfId="94"/>
    <cellStyle name="Обычный 107 2" xfId="95"/>
    <cellStyle name="Обычный 107 2 2" xfId="96"/>
    <cellStyle name="Обычный 107 2 2 2" xfId="97"/>
    <cellStyle name="Обычный 107 2 3" xfId="98"/>
    <cellStyle name="Обычный 107 3" xfId="99"/>
    <cellStyle name="Обычный 107 3 2" xfId="100"/>
    <cellStyle name="Обычный 107 4" xfId="101"/>
    <cellStyle name="Обычный 108" xfId="102"/>
    <cellStyle name="Обычный 108 2" xfId="103"/>
    <cellStyle name="Обычный 108 2 2" xfId="104"/>
    <cellStyle name="Обычный 108 2 2 2" xfId="105"/>
    <cellStyle name="Обычный 108 2 3" xfId="106"/>
    <cellStyle name="Обычный 108 3" xfId="107"/>
    <cellStyle name="Обычный 108 3 2" xfId="108"/>
    <cellStyle name="Обычный 108 4" xfId="109"/>
    <cellStyle name="Обычный 109" xfId="110"/>
    <cellStyle name="Обычный 109 2" xfId="111"/>
    <cellStyle name="Обычный 109 2 2" xfId="112"/>
    <cellStyle name="Обычный 109 2 2 2" xfId="113"/>
    <cellStyle name="Обычный 109 2 3" xfId="114"/>
    <cellStyle name="Обычный 109 3" xfId="115"/>
    <cellStyle name="Обычный 109 3 2" xfId="116"/>
    <cellStyle name="Обычный 109 4" xfId="117"/>
    <cellStyle name="Обычный 11" xfId="118"/>
    <cellStyle name="Обычный 110" xfId="119"/>
    <cellStyle name="Обычный 110 2" xfId="120"/>
    <cellStyle name="Обычный 110 2 2" xfId="121"/>
    <cellStyle name="Обычный 110 2 2 2" xfId="122"/>
    <cellStyle name="Обычный 110 2 3" xfId="123"/>
    <cellStyle name="Обычный 110 3" xfId="124"/>
    <cellStyle name="Обычный 110 3 2" xfId="125"/>
    <cellStyle name="Обычный 110 4" xfId="126"/>
    <cellStyle name="Обычный 111" xfId="127"/>
    <cellStyle name="Обычный 111 2" xfId="128"/>
    <cellStyle name="Обычный 111 2 2" xfId="129"/>
    <cellStyle name="Обычный 111 2 2 2" xfId="130"/>
    <cellStyle name="Обычный 111 2 3" xfId="131"/>
    <cellStyle name="Обычный 111 3" xfId="132"/>
    <cellStyle name="Обычный 111 3 2" xfId="133"/>
    <cellStyle name="Обычный 111 4" xfId="134"/>
    <cellStyle name="Обычный 112" xfId="3"/>
    <cellStyle name="Обычный 113" xfId="135"/>
    <cellStyle name="Обычный 113 2" xfId="136"/>
    <cellStyle name="Обычный 113 2 2" xfId="137"/>
    <cellStyle name="Обычный 113 3" xfId="138"/>
    <cellStyle name="Обычный 114" xfId="139"/>
    <cellStyle name="Обычный 114 2" xfId="140"/>
    <cellStyle name="Обычный 114 2 2" xfId="141"/>
    <cellStyle name="Обычный 114 3" xfId="142"/>
    <cellStyle name="Обычный 115" xfId="143"/>
    <cellStyle name="Обычный 115 2" xfId="144"/>
    <cellStyle name="Обычный 115 2 2" xfId="145"/>
    <cellStyle name="Обычный 115 3" xfId="146"/>
    <cellStyle name="Обычный 116" xfId="147"/>
    <cellStyle name="Обычный 116 2" xfId="148"/>
    <cellStyle name="Обычный 116 2 2" xfId="149"/>
    <cellStyle name="Обычный 116 3" xfId="150"/>
    <cellStyle name="Обычный 117" xfId="151"/>
    <cellStyle name="Обычный 117 2" xfId="152"/>
    <cellStyle name="Обычный 118" xfId="153"/>
    <cellStyle name="Обычный 119" xfId="154"/>
    <cellStyle name="Обычный 12" xfId="155"/>
    <cellStyle name="Обычный 12 2" xfId="156"/>
    <cellStyle name="Обычный 12 2 2" xfId="157"/>
    <cellStyle name="Обычный 12 2 2 2" xfId="158"/>
    <cellStyle name="Обычный 12 2 2 2 2" xfId="159"/>
    <cellStyle name="Обычный 12 2 2 3" xfId="160"/>
    <cellStyle name="Обычный 12 2 3" xfId="161"/>
    <cellStyle name="Обычный 12 2 3 2" xfId="162"/>
    <cellStyle name="Обычный 12 2 4" xfId="163"/>
    <cellStyle name="Обычный 12 3" xfId="164"/>
    <cellStyle name="Обычный 12 3 2" xfId="165"/>
    <cellStyle name="Обычный 12 3 2 2" xfId="166"/>
    <cellStyle name="Обычный 12 3 3" xfId="167"/>
    <cellStyle name="Обычный 12 4" xfId="168"/>
    <cellStyle name="Обычный 12 4 2" xfId="169"/>
    <cellStyle name="Обычный 12 5" xfId="170"/>
    <cellStyle name="Обычный 120" xfId="171"/>
    <cellStyle name="Обычный 121" xfId="172"/>
    <cellStyle name="Обычный 122" xfId="173"/>
    <cellStyle name="Обычный 123" xfId="174"/>
    <cellStyle name="Обычный 124" xfId="175"/>
    <cellStyle name="Обычный 124 2" xfId="176"/>
    <cellStyle name="Обычный 125" xfId="177"/>
    <cellStyle name="Обычный 125 2" xfId="178"/>
    <cellStyle name="Обычный 126" xfId="179"/>
    <cellStyle name="Обычный 126 2" xfId="180"/>
    <cellStyle name="Обычный 127" xfId="181"/>
    <cellStyle name="Обычный 127 2" xfId="182"/>
    <cellStyle name="Обычный 128" xfId="183"/>
    <cellStyle name="Обычный 128 2" xfId="184"/>
    <cellStyle name="Обычный 129" xfId="185"/>
    <cellStyle name="Обычный 129 2" xfId="186"/>
    <cellStyle name="Обычный 13" xfId="187"/>
    <cellStyle name="Обычный 130" xfId="188"/>
    <cellStyle name="Обычный 130 2" xfId="189"/>
    <cellStyle name="Обычный 131" xfId="190"/>
    <cellStyle name="Обычный 131 2" xfId="191"/>
    <cellStyle name="Обычный 132" xfId="192"/>
    <cellStyle name="Обычный 132 2" xfId="193"/>
    <cellStyle name="Обычный 133" xfId="194"/>
    <cellStyle name="Обычный 133 2" xfId="195"/>
    <cellStyle name="Обычный 134" xfId="196"/>
    <cellStyle name="Обычный 135" xfId="197"/>
    <cellStyle name="Обычный 136" xfId="1463"/>
    <cellStyle name="Обычный 14" xfId="198"/>
    <cellStyle name="Обычный 14 2" xfId="199"/>
    <cellStyle name="Обычный 14 2 2" xfId="200"/>
    <cellStyle name="Обычный 14 2 2 2" xfId="201"/>
    <cellStyle name="Обычный 14 2 2 2 2" xfId="202"/>
    <cellStyle name="Обычный 14 2 2 3" xfId="203"/>
    <cellStyle name="Обычный 14 2 3" xfId="204"/>
    <cellStyle name="Обычный 14 2 3 2" xfId="205"/>
    <cellStyle name="Обычный 14 2 4" xfId="206"/>
    <cellStyle name="Обычный 14 3" xfId="207"/>
    <cellStyle name="Обычный 14 3 2" xfId="208"/>
    <cellStyle name="Обычный 14 3 2 2" xfId="209"/>
    <cellStyle name="Обычный 14 3 3" xfId="210"/>
    <cellStyle name="Обычный 14 4" xfId="211"/>
    <cellStyle name="Обычный 14 4 2" xfId="212"/>
    <cellStyle name="Обычный 14 5" xfId="213"/>
    <cellStyle name="Обычный 15" xfId="214"/>
    <cellStyle name="Обычный 15 2" xfId="215"/>
    <cellStyle name="Обычный 15 2 2" xfId="216"/>
    <cellStyle name="Обычный 15 2 2 2" xfId="217"/>
    <cellStyle name="Обычный 15 2 2 2 2" xfId="218"/>
    <cellStyle name="Обычный 15 2 2 3" xfId="219"/>
    <cellStyle name="Обычный 15 2 3" xfId="220"/>
    <cellStyle name="Обычный 15 2 3 2" xfId="221"/>
    <cellStyle name="Обычный 15 2 4" xfId="222"/>
    <cellStyle name="Обычный 15 3" xfId="223"/>
    <cellStyle name="Обычный 15 3 2" xfId="224"/>
    <cellStyle name="Обычный 15 3 2 2" xfId="225"/>
    <cellStyle name="Обычный 15 3 3" xfId="226"/>
    <cellStyle name="Обычный 15 4" xfId="227"/>
    <cellStyle name="Обычный 15 4 2" xfId="228"/>
    <cellStyle name="Обычный 15 5" xfId="229"/>
    <cellStyle name="Обычный 16" xfId="230"/>
    <cellStyle name="Обычный 16 2" xfId="231"/>
    <cellStyle name="Обычный 16 2 2" xfId="232"/>
    <cellStyle name="Обычный 16 2 2 2" xfId="233"/>
    <cellStyle name="Обычный 16 2 2 2 2" xfId="234"/>
    <cellStyle name="Обычный 16 2 2 3" xfId="235"/>
    <cellStyle name="Обычный 16 2 3" xfId="236"/>
    <cellStyle name="Обычный 16 2 3 2" xfId="237"/>
    <cellStyle name="Обычный 16 2 4" xfId="238"/>
    <cellStyle name="Обычный 16 3" xfId="239"/>
    <cellStyle name="Обычный 16 3 2" xfId="240"/>
    <cellStyle name="Обычный 16 3 2 2" xfId="241"/>
    <cellStyle name="Обычный 16 3 3" xfId="242"/>
    <cellStyle name="Обычный 16 4" xfId="243"/>
    <cellStyle name="Обычный 16 4 2" xfId="244"/>
    <cellStyle name="Обычный 16 5" xfId="245"/>
    <cellStyle name="Обычный 17" xfId="246"/>
    <cellStyle name="Обычный 17 2" xfId="247"/>
    <cellStyle name="Обычный 17 2 2" xfId="248"/>
    <cellStyle name="Обычный 17 2 2 2" xfId="249"/>
    <cellStyle name="Обычный 17 2 2 2 2" xfId="250"/>
    <cellStyle name="Обычный 17 2 2 3" xfId="251"/>
    <cellStyle name="Обычный 17 2 3" xfId="252"/>
    <cellStyle name="Обычный 17 2 3 2" xfId="253"/>
    <cellStyle name="Обычный 17 2 4" xfId="254"/>
    <cellStyle name="Обычный 17 3" xfId="255"/>
    <cellStyle name="Обычный 17 3 2" xfId="256"/>
    <cellStyle name="Обычный 17 3 2 2" xfId="257"/>
    <cellStyle name="Обычный 17 3 3" xfId="258"/>
    <cellStyle name="Обычный 17 4" xfId="259"/>
    <cellStyle name="Обычный 17 4 2" xfId="260"/>
    <cellStyle name="Обычный 17 5" xfId="261"/>
    <cellStyle name="Обычный 18" xfId="262"/>
    <cellStyle name="Обычный 18 2" xfId="263"/>
    <cellStyle name="Обычный 18 2 2" xfId="264"/>
    <cellStyle name="Обычный 18 2 2 2" xfId="265"/>
    <cellStyle name="Обычный 18 2 2 2 2" xfId="266"/>
    <cellStyle name="Обычный 18 2 2 3" xfId="267"/>
    <cellStyle name="Обычный 18 2 3" xfId="268"/>
    <cellStyle name="Обычный 18 2 3 2" xfId="269"/>
    <cellStyle name="Обычный 18 2 4" xfId="270"/>
    <cellStyle name="Обычный 18 3" xfId="271"/>
    <cellStyle name="Обычный 18 3 2" xfId="272"/>
    <cellStyle name="Обычный 18 3 2 2" xfId="273"/>
    <cellStyle name="Обычный 18 3 3" xfId="274"/>
    <cellStyle name="Обычный 18 4" xfId="275"/>
    <cellStyle name="Обычный 18 4 2" xfId="276"/>
    <cellStyle name="Обычный 18 5" xfId="277"/>
    <cellStyle name="Обычный 19" xfId="278"/>
    <cellStyle name="Обычный 19 2" xfId="279"/>
    <cellStyle name="Обычный 19 2 2" xfId="280"/>
    <cellStyle name="Обычный 19 2 2 2" xfId="281"/>
    <cellStyle name="Обычный 19 2 2 2 2" xfId="282"/>
    <cellStyle name="Обычный 19 2 2 3" xfId="283"/>
    <cellStyle name="Обычный 19 2 3" xfId="284"/>
    <cellStyle name="Обычный 19 2 3 2" xfId="285"/>
    <cellStyle name="Обычный 19 2 4" xfId="286"/>
    <cellStyle name="Обычный 19 3" xfId="287"/>
    <cellStyle name="Обычный 19 3 2" xfId="288"/>
    <cellStyle name="Обычный 19 3 2 2" xfId="289"/>
    <cellStyle name="Обычный 19 3 3" xfId="290"/>
    <cellStyle name="Обычный 19 4" xfId="291"/>
    <cellStyle name="Обычный 19 4 2" xfId="292"/>
    <cellStyle name="Обычный 19 5" xfId="293"/>
    <cellStyle name="Обычный 2" xfId="294"/>
    <cellStyle name="Обычный 2 10" xfId="295"/>
    <cellStyle name="Обычный 2 10 2" xfId="4"/>
    <cellStyle name="Обычный 2 11" xfId="296"/>
    <cellStyle name="Обычный 2 11 2" xfId="2"/>
    <cellStyle name="Обычный 2 12" xfId="297"/>
    <cellStyle name="Обычный 2 12 2" xfId="298"/>
    <cellStyle name="Обычный 2 13" xfId="299"/>
    <cellStyle name="Обычный 2 13 2" xfId="300"/>
    <cellStyle name="Обычный 2 14" xfId="301"/>
    <cellStyle name="Обычный 2 14 2" xfId="302"/>
    <cellStyle name="Обычный 2 15" xfId="303"/>
    <cellStyle name="Обычный 2 15 2" xfId="304"/>
    <cellStyle name="Обычный 2 16" xfId="305"/>
    <cellStyle name="Обычный 2 16 2" xfId="306"/>
    <cellStyle name="Обычный 2 17" xfId="307"/>
    <cellStyle name="Обычный 2 18" xfId="308"/>
    <cellStyle name="Обычный 2 18 2" xfId="309"/>
    <cellStyle name="Обычный 2 19" xfId="310"/>
    <cellStyle name="Обычный 2 19 2" xfId="311"/>
    <cellStyle name="Обычный 2 2" xfId="312"/>
    <cellStyle name="Обычный 2 2 2" xfId="313"/>
    <cellStyle name="Обычный 2 20" xfId="314"/>
    <cellStyle name="Обычный 2 20 2" xfId="315"/>
    <cellStyle name="Обычный 2 21" xfId="316"/>
    <cellStyle name="Обычный 2 21 2" xfId="317"/>
    <cellStyle name="Обычный 2 22" xfId="318"/>
    <cellStyle name="Обычный 2 22 2" xfId="319"/>
    <cellStyle name="Обычный 2 23" xfId="320"/>
    <cellStyle name="Обычный 2 23 2" xfId="321"/>
    <cellStyle name="Обычный 2 24" xfId="322"/>
    <cellStyle name="Обычный 2 24 2" xfId="323"/>
    <cellStyle name="Обычный 2 25" xfId="324"/>
    <cellStyle name="Обычный 2 25 2" xfId="325"/>
    <cellStyle name="Обычный 2 26" xfId="326"/>
    <cellStyle name="Обычный 2 26 2" xfId="327"/>
    <cellStyle name="Обычный 2 27" xfId="328"/>
    <cellStyle name="Обычный 2 27 2" xfId="329"/>
    <cellStyle name="Обычный 2 28" xfId="330"/>
    <cellStyle name="Обычный 2 28 2" xfId="331"/>
    <cellStyle name="Обычный 2 29" xfId="332"/>
    <cellStyle name="Обычный 2 29 2" xfId="333"/>
    <cellStyle name="Обычный 2 3" xfId="334"/>
    <cellStyle name="Обычный 2 30" xfId="335"/>
    <cellStyle name="Обычный 2 30 2" xfId="336"/>
    <cellStyle name="Обычный 2 31" xfId="337"/>
    <cellStyle name="Обычный 2 31 2" xfId="338"/>
    <cellStyle name="Обычный 2 32" xfId="339"/>
    <cellStyle name="Обычный 2 32 2" xfId="340"/>
    <cellStyle name="Обычный 2 33" xfId="341"/>
    <cellStyle name="Обычный 2 33 2" xfId="342"/>
    <cellStyle name="Обычный 2 34" xfId="343"/>
    <cellStyle name="Обычный 2 34 2" xfId="344"/>
    <cellStyle name="Обычный 2 35" xfId="345"/>
    <cellStyle name="Обычный 2 35 2" xfId="346"/>
    <cellStyle name="Обычный 2 36" xfId="347"/>
    <cellStyle name="Обычный 2 36 2" xfId="348"/>
    <cellStyle name="Обычный 2 37" xfId="349"/>
    <cellStyle name="Обычный 2 37 2" xfId="350"/>
    <cellStyle name="Обычный 2 38" xfId="351"/>
    <cellStyle name="Обычный 2 39" xfId="352"/>
    <cellStyle name="Обычный 2 39 2" xfId="353"/>
    <cellStyle name="Обычный 2 4" xfId="354"/>
    <cellStyle name="Обычный 2 40" xfId="355"/>
    <cellStyle name="Обычный 2 40 2" xfId="356"/>
    <cellStyle name="Обычный 2 41" xfId="357"/>
    <cellStyle name="Обычный 2 42" xfId="358"/>
    <cellStyle name="Обычный 2 43" xfId="359"/>
    <cellStyle name="Обычный 2 44" xfId="360"/>
    <cellStyle name="Обычный 2 45" xfId="361"/>
    <cellStyle name="Обычный 2 46" xfId="362"/>
    <cellStyle name="Обычный 2 47" xfId="363"/>
    <cellStyle name="Обычный 2 47 2" xfId="364"/>
    <cellStyle name="Обычный 2 48" xfId="365"/>
    <cellStyle name="Обычный 2 48 2" xfId="366"/>
    <cellStyle name="Обычный 2 49" xfId="367"/>
    <cellStyle name="Обычный 2 49 2" xfId="368"/>
    <cellStyle name="Обычный 2 5" xfId="369"/>
    <cellStyle name="Обычный 2 5 2" xfId="370"/>
    <cellStyle name="Обычный 2 50" xfId="371"/>
    <cellStyle name="Обычный 2 6" xfId="372"/>
    <cellStyle name="Обычный 2 6 2" xfId="373"/>
    <cellStyle name="Обычный 2 7" xfId="374"/>
    <cellStyle name="Обычный 2 7 2" xfId="375"/>
    <cellStyle name="Обычный 2 8" xfId="376"/>
    <cellStyle name="Обычный 2 9" xfId="377"/>
    <cellStyle name="Обычный 2 9 2" xfId="378"/>
    <cellStyle name="Обычный 20" xfId="379"/>
    <cellStyle name="Обычный 20 2" xfId="380"/>
    <cellStyle name="Обычный 20 2 2" xfId="381"/>
    <cellStyle name="Обычный 20 2 2 2" xfId="382"/>
    <cellStyle name="Обычный 20 2 2 2 2" xfId="383"/>
    <cellStyle name="Обычный 20 2 2 3" xfId="384"/>
    <cellStyle name="Обычный 20 2 3" xfId="385"/>
    <cellStyle name="Обычный 20 2 3 2" xfId="386"/>
    <cellStyle name="Обычный 20 2 4" xfId="387"/>
    <cellStyle name="Обычный 20 3" xfId="388"/>
    <cellStyle name="Обычный 20 3 2" xfId="389"/>
    <cellStyle name="Обычный 20 3 2 2" xfId="390"/>
    <cellStyle name="Обычный 20 3 3" xfId="391"/>
    <cellStyle name="Обычный 20 4" xfId="392"/>
    <cellStyle name="Обычный 20 4 2" xfId="393"/>
    <cellStyle name="Обычный 20 5" xfId="394"/>
    <cellStyle name="Обычный 21" xfId="395"/>
    <cellStyle name="Обычный 21 2" xfId="396"/>
    <cellStyle name="Обычный 21 2 2" xfId="397"/>
    <cellStyle name="Обычный 21 2 2 2" xfId="398"/>
    <cellStyle name="Обычный 21 2 2 2 2" xfId="399"/>
    <cellStyle name="Обычный 21 2 2 3" xfId="400"/>
    <cellStyle name="Обычный 21 2 3" xfId="401"/>
    <cellStyle name="Обычный 21 2 3 2" xfId="402"/>
    <cellStyle name="Обычный 21 2 4" xfId="403"/>
    <cellStyle name="Обычный 21 3" xfId="404"/>
    <cellStyle name="Обычный 21 3 2" xfId="405"/>
    <cellStyle name="Обычный 21 3 2 2" xfId="406"/>
    <cellStyle name="Обычный 21 3 3" xfId="407"/>
    <cellStyle name="Обычный 21 4" xfId="408"/>
    <cellStyle name="Обычный 21 4 2" xfId="409"/>
    <cellStyle name="Обычный 21 5" xfId="410"/>
    <cellStyle name="Обычный 22" xfId="411"/>
    <cellStyle name="Обычный 22 2" xfId="412"/>
    <cellStyle name="Обычный 22 2 2" xfId="413"/>
    <cellStyle name="Обычный 22 2 2 2" xfId="414"/>
    <cellStyle name="Обычный 22 2 2 2 2" xfId="415"/>
    <cellStyle name="Обычный 22 2 2 3" xfId="416"/>
    <cellStyle name="Обычный 22 2 3" xfId="417"/>
    <cellStyle name="Обычный 22 2 3 2" xfId="418"/>
    <cellStyle name="Обычный 22 2 4" xfId="419"/>
    <cellStyle name="Обычный 22 3" xfId="420"/>
    <cellStyle name="Обычный 22 3 2" xfId="421"/>
    <cellStyle name="Обычный 22 3 2 2" xfId="422"/>
    <cellStyle name="Обычный 22 3 3" xfId="423"/>
    <cellStyle name="Обычный 22 4" xfId="424"/>
    <cellStyle name="Обычный 22 4 2" xfId="425"/>
    <cellStyle name="Обычный 22 5" xfId="426"/>
    <cellStyle name="Обычный 23" xfId="427"/>
    <cellStyle name="Обычный 23 2" xfId="428"/>
    <cellStyle name="Обычный 23 2 2" xfId="429"/>
    <cellStyle name="Обычный 23 2 2 2" xfId="430"/>
    <cellStyle name="Обычный 23 2 2 2 2" xfId="431"/>
    <cellStyle name="Обычный 23 2 2 3" xfId="432"/>
    <cellStyle name="Обычный 23 2 3" xfId="433"/>
    <cellStyle name="Обычный 23 2 3 2" xfId="434"/>
    <cellStyle name="Обычный 23 2 4" xfId="435"/>
    <cellStyle name="Обычный 23 3" xfId="436"/>
    <cellStyle name="Обычный 23 3 2" xfId="437"/>
    <cellStyle name="Обычный 23 3 2 2" xfId="438"/>
    <cellStyle name="Обычный 23 3 3" xfId="439"/>
    <cellStyle name="Обычный 23 4" xfId="440"/>
    <cellStyle name="Обычный 23 4 2" xfId="441"/>
    <cellStyle name="Обычный 23 5" xfId="442"/>
    <cellStyle name="Обычный 24" xfId="443"/>
    <cellStyle name="Обычный 24 2" xfId="444"/>
    <cellStyle name="Обычный 24 2 2" xfId="445"/>
    <cellStyle name="Обычный 24 2 2 2" xfId="446"/>
    <cellStyle name="Обычный 24 2 2 2 2" xfId="447"/>
    <cellStyle name="Обычный 24 2 2 3" xfId="448"/>
    <cellStyle name="Обычный 24 2 3" xfId="449"/>
    <cellStyle name="Обычный 24 2 3 2" xfId="450"/>
    <cellStyle name="Обычный 24 2 4" xfId="451"/>
    <cellStyle name="Обычный 24 3" xfId="452"/>
    <cellStyle name="Обычный 24 3 2" xfId="453"/>
    <cellStyle name="Обычный 24 3 2 2" xfId="454"/>
    <cellStyle name="Обычный 24 3 3" xfId="455"/>
    <cellStyle name="Обычный 24 4" xfId="456"/>
    <cellStyle name="Обычный 24 4 2" xfId="457"/>
    <cellStyle name="Обычный 24 5" xfId="458"/>
    <cellStyle name="Обычный 25" xfId="459"/>
    <cellStyle name="Обычный 25 2" xfId="460"/>
    <cellStyle name="Обычный 25 2 2" xfId="461"/>
    <cellStyle name="Обычный 25 2 2 2" xfId="462"/>
    <cellStyle name="Обычный 25 2 2 2 2" xfId="463"/>
    <cellStyle name="Обычный 25 2 2 3" xfId="464"/>
    <cellStyle name="Обычный 25 2 3" xfId="465"/>
    <cellStyle name="Обычный 25 2 3 2" xfId="466"/>
    <cellStyle name="Обычный 25 2 4" xfId="467"/>
    <cellStyle name="Обычный 25 3" xfId="468"/>
    <cellStyle name="Обычный 25 3 2" xfId="469"/>
    <cellStyle name="Обычный 25 3 2 2" xfId="470"/>
    <cellStyle name="Обычный 25 3 3" xfId="471"/>
    <cellStyle name="Обычный 25 4" xfId="472"/>
    <cellStyle name="Обычный 25 4 2" xfId="473"/>
    <cellStyle name="Обычный 25 5" xfId="474"/>
    <cellStyle name="Обычный 26" xfId="475"/>
    <cellStyle name="Обычный 26 2" xfId="476"/>
    <cellStyle name="Обычный 26 2 2" xfId="477"/>
    <cellStyle name="Обычный 26 2 2 2" xfId="478"/>
    <cellStyle name="Обычный 26 2 2 2 2" xfId="479"/>
    <cellStyle name="Обычный 26 2 2 3" xfId="480"/>
    <cellStyle name="Обычный 26 2 3" xfId="481"/>
    <cellStyle name="Обычный 26 2 3 2" xfId="482"/>
    <cellStyle name="Обычный 26 2 4" xfId="483"/>
    <cellStyle name="Обычный 26 3" xfId="484"/>
    <cellStyle name="Обычный 26 3 2" xfId="485"/>
    <cellStyle name="Обычный 26 3 2 2" xfId="486"/>
    <cellStyle name="Обычный 26 3 3" xfId="487"/>
    <cellStyle name="Обычный 26 4" xfId="488"/>
    <cellStyle name="Обычный 26 4 2" xfId="489"/>
    <cellStyle name="Обычный 26 5" xfId="490"/>
    <cellStyle name="Обычный 27" xfId="491"/>
    <cellStyle name="Обычный 27 2" xfId="492"/>
    <cellStyle name="Обычный 27 2 2" xfId="493"/>
    <cellStyle name="Обычный 27 2 2 2" xfId="494"/>
    <cellStyle name="Обычный 27 2 2 2 2" xfId="495"/>
    <cellStyle name="Обычный 27 2 2 3" xfId="496"/>
    <cellStyle name="Обычный 27 2 3" xfId="497"/>
    <cellStyle name="Обычный 27 2 3 2" xfId="498"/>
    <cellStyle name="Обычный 27 2 4" xfId="499"/>
    <cellStyle name="Обычный 27 3" xfId="500"/>
    <cellStyle name="Обычный 27 3 2" xfId="501"/>
    <cellStyle name="Обычный 27 3 2 2" xfId="502"/>
    <cellStyle name="Обычный 27 3 3" xfId="503"/>
    <cellStyle name="Обычный 27 4" xfId="504"/>
    <cellStyle name="Обычный 27 4 2" xfId="505"/>
    <cellStyle name="Обычный 27 5" xfId="506"/>
    <cellStyle name="Обычный 28" xfId="507"/>
    <cellStyle name="Обычный 28 2" xfId="508"/>
    <cellStyle name="Обычный 28 2 2" xfId="509"/>
    <cellStyle name="Обычный 28 2 2 2" xfId="510"/>
    <cellStyle name="Обычный 28 2 2 2 2" xfId="511"/>
    <cellStyle name="Обычный 28 2 2 3" xfId="512"/>
    <cellStyle name="Обычный 28 2 3" xfId="513"/>
    <cellStyle name="Обычный 28 2 3 2" xfId="514"/>
    <cellStyle name="Обычный 28 2 4" xfId="515"/>
    <cellStyle name="Обычный 28 3" xfId="516"/>
    <cellStyle name="Обычный 28 3 2" xfId="517"/>
    <cellStyle name="Обычный 28 3 2 2" xfId="518"/>
    <cellStyle name="Обычный 28 3 3" xfId="519"/>
    <cellStyle name="Обычный 28 4" xfId="520"/>
    <cellStyle name="Обычный 28 4 2" xfId="521"/>
    <cellStyle name="Обычный 28 5" xfId="522"/>
    <cellStyle name="Обычный 29" xfId="523"/>
    <cellStyle name="Обычный 29 2" xfId="524"/>
    <cellStyle name="Обычный 29 2 2" xfId="525"/>
    <cellStyle name="Обычный 29 2 2 2" xfId="526"/>
    <cellStyle name="Обычный 29 2 2 2 2" xfId="527"/>
    <cellStyle name="Обычный 29 2 2 3" xfId="528"/>
    <cellStyle name="Обычный 29 2 3" xfId="529"/>
    <cellStyle name="Обычный 29 2 3 2" xfId="530"/>
    <cellStyle name="Обычный 29 2 4" xfId="531"/>
    <cellStyle name="Обычный 29 3" xfId="532"/>
    <cellStyle name="Обычный 29 3 2" xfId="533"/>
    <cellStyle name="Обычный 29 3 2 2" xfId="534"/>
    <cellStyle name="Обычный 29 3 3" xfId="535"/>
    <cellStyle name="Обычный 29 4" xfId="536"/>
    <cellStyle name="Обычный 29 4 2" xfId="537"/>
    <cellStyle name="Обычный 29 5" xfId="538"/>
    <cellStyle name="Обычный 3" xfId="539"/>
    <cellStyle name="Обычный 3 2" xfId="540"/>
    <cellStyle name="Обычный 3 2 2" xfId="541"/>
    <cellStyle name="Обычный 3 2 2 2" xfId="542"/>
    <cellStyle name="Обычный 3 2 2 2 2" xfId="543"/>
    <cellStyle name="Обычный 3 2 2 2 2 2" xfId="544"/>
    <cellStyle name="Обычный 3 2 2 2 3" xfId="545"/>
    <cellStyle name="Обычный 3 2 2 3" xfId="546"/>
    <cellStyle name="Обычный 3 2 2 3 2" xfId="547"/>
    <cellStyle name="Обычный 3 2 2 4" xfId="548"/>
    <cellStyle name="Обычный 3 2 3" xfId="549"/>
    <cellStyle name="Обычный 3 2 3 2" xfId="550"/>
    <cellStyle name="Обычный 3 2 3 2 2" xfId="551"/>
    <cellStyle name="Обычный 3 2 3 3" xfId="552"/>
    <cellStyle name="Обычный 3 2 4" xfId="553"/>
    <cellStyle name="Обычный 3 2 4 2" xfId="554"/>
    <cellStyle name="Обычный 3 2 5" xfId="555"/>
    <cellStyle name="Обычный 3 3" xfId="556"/>
    <cellStyle name="Обычный 3 3 2" xfId="557"/>
    <cellStyle name="Обычный 3 3 2 2" xfId="558"/>
    <cellStyle name="Обычный 3 3 2 2 2" xfId="559"/>
    <cellStyle name="Обычный 3 3 2 3" xfId="560"/>
    <cellStyle name="Обычный 3 3 3" xfId="561"/>
    <cellStyle name="Обычный 3 3 3 2" xfId="562"/>
    <cellStyle name="Обычный 3 3 4" xfId="563"/>
    <cellStyle name="Обычный 3 4" xfId="564"/>
    <cellStyle name="Обычный 3 4 2" xfId="565"/>
    <cellStyle name="Обычный 3 4 2 2" xfId="566"/>
    <cellStyle name="Обычный 3 4 3" xfId="567"/>
    <cellStyle name="Обычный 3 5" xfId="568"/>
    <cellStyle name="Обычный 3 5 2" xfId="569"/>
    <cellStyle name="Обычный 3 6" xfId="570"/>
    <cellStyle name="Обычный 30" xfId="571"/>
    <cellStyle name="Обычный 30 2" xfId="572"/>
    <cellStyle name="Обычный 30 2 2" xfId="573"/>
    <cellStyle name="Обычный 30 2 2 2" xfId="574"/>
    <cellStyle name="Обычный 30 2 2 2 2" xfId="575"/>
    <cellStyle name="Обычный 30 2 2 3" xfId="576"/>
    <cellStyle name="Обычный 30 2 3" xfId="577"/>
    <cellStyle name="Обычный 30 2 3 2" xfId="578"/>
    <cellStyle name="Обычный 30 2 4" xfId="579"/>
    <cellStyle name="Обычный 30 3" xfId="580"/>
    <cellStyle name="Обычный 30 3 2" xfId="581"/>
    <cellStyle name="Обычный 30 3 2 2" xfId="582"/>
    <cellStyle name="Обычный 30 3 3" xfId="583"/>
    <cellStyle name="Обычный 30 4" xfId="584"/>
    <cellStyle name="Обычный 30 4 2" xfId="585"/>
    <cellStyle name="Обычный 30 5" xfId="586"/>
    <cellStyle name="Обычный 31" xfId="587"/>
    <cellStyle name="Обычный 31 2" xfId="588"/>
    <cellStyle name="Обычный 31 2 2" xfId="589"/>
    <cellStyle name="Обычный 31 2 2 2" xfId="590"/>
    <cellStyle name="Обычный 31 2 2 2 2" xfId="591"/>
    <cellStyle name="Обычный 31 2 2 3" xfId="592"/>
    <cellStyle name="Обычный 31 2 3" xfId="593"/>
    <cellStyle name="Обычный 31 2 3 2" xfId="594"/>
    <cellStyle name="Обычный 31 2 4" xfId="595"/>
    <cellStyle name="Обычный 31 3" xfId="596"/>
    <cellStyle name="Обычный 31 3 2" xfId="597"/>
    <cellStyle name="Обычный 31 3 2 2" xfId="598"/>
    <cellStyle name="Обычный 31 3 3" xfId="599"/>
    <cellStyle name="Обычный 31 4" xfId="600"/>
    <cellStyle name="Обычный 31 4 2" xfId="601"/>
    <cellStyle name="Обычный 31 5" xfId="602"/>
    <cellStyle name="Обычный 32" xfId="603"/>
    <cellStyle name="Обычный 32 2" xfId="604"/>
    <cellStyle name="Обычный 32 2 2" xfId="605"/>
    <cellStyle name="Обычный 32 2 2 2" xfId="606"/>
    <cellStyle name="Обычный 32 2 2 2 2" xfId="607"/>
    <cellStyle name="Обычный 32 2 2 3" xfId="608"/>
    <cellStyle name="Обычный 32 2 3" xfId="609"/>
    <cellStyle name="Обычный 32 2 3 2" xfId="610"/>
    <cellStyle name="Обычный 32 2 4" xfId="611"/>
    <cellStyle name="Обычный 32 3" xfId="612"/>
    <cellStyle name="Обычный 32 3 2" xfId="613"/>
    <cellStyle name="Обычный 32 3 2 2" xfId="614"/>
    <cellStyle name="Обычный 32 3 3" xfId="615"/>
    <cellStyle name="Обычный 32 4" xfId="616"/>
    <cellStyle name="Обычный 32 4 2" xfId="617"/>
    <cellStyle name="Обычный 32 5" xfId="618"/>
    <cellStyle name="Обычный 33" xfId="619"/>
    <cellStyle name="Обычный 33 2" xfId="620"/>
    <cellStyle name="Обычный 33 2 2" xfId="621"/>
    <cellStyle name="Обычный 33 2 2 2" xfId="622"/>
    <cellStyle name="Обычный 33 2 2 2 2" xfId="623"/>
    <cellStyle name="Обычный 33 2 2 3" xfId="624"/>
    <cellStyle name="Обычный 33 2 3" xfId="625"/>
    <cellStyle name="Обычный 33 2 3 2" xfId="626"/>
    <cellStyle name="Обычный 33 2 4" xfId="627"/>
    <cellStyle name="Обычный 33 3" xfId="628"/>
    <cellStyle name="Обычный 33 3 2" xfId="629"/>
    <cellStyle name="Обычный 33 3 2 2" xfId="630"/>
    <cellStyle name="Обычный 33 3 3" xfId="631"/>
    <cellStyle name="Обычный 33 4" xfId="632"/>
    <cellStyle name="Обычный 33 4 2" xfId="633"/>
    <cellStyle name="Обычный 33 5" xfId="634"/>
    <cellStyle name="Обычный 34" xfId="635"/>
    <cellStyle name="Обычный 34 2" xfId="636"/>
    <cellStyle name="Обычный 34 2 2" xfId="637"/>
    <cellStyle name="Обычный 34 2 2 2" xfId="638"/>
    <cellStyle name="Обычный 34 2 2 2 2" xfId="639"/>
    <cellStyle name="Обычный 34 2 2 3" xfId="640"/>
    <cellStyle name="Обычный 34 2 3" xfId="641"/>
    <cellStyle name="Обычный 34 2 3 2" xfId="642"/>
    <cellStyle name="Обычный 34 2 4" xfId="643"/>
    <cellStyle name="Обычный 34 3" xfId="644"/>
    <cellStyle name="Обычный 34 3 2" xfId="645"/>
    <cellStyle name="Обычный 34 3 2 2" xfId="646"/>
    <cellStyle name="Обычный 34 3 3" xfId="647"/>
    <cellStyle name="Обычный 34 4" xfId="648"/>
    <cellStyle name="Обычный 34 4 2" xfId="649"/>
    <cellStyle name="Обычный 34 5" xfId="650"/>
    <cellStyle name="Обычный 35" xfId="651"/>
    <cellStyle name="Обычный 35 2" xfId="652"/>
    <cellStyle name="Обычный 35 2 2" xfId="653"/>
    <cellStyle name="Обычный 35 2 2 2" xfId="654"/>
    <cellStyle name="Обычный 35 2 2 2 2" xfId="655"/>
    <cellStyle name="Обычный 35 2 2 3" xfId="656"/>
    <cellStyle name="Обычный 35 2 3" xfId="657"/>
    <cellStyle name="Обычный 35 2 3 2" xfId="658"/>
    <cellStyle name="Обычный 35 2 4" xfId="659"/>
    <cellStyle name="Обычный 35 3" xfId="660"/>
    <cellStyle name="Обычный 35 3 2" xfId="661"/>
    <cellStyle name="Обычный 35 3 2 2" xfId="662"/>
    <cellStyle name="Обычный 35 3 3" xfId="663"/>
    <cellStyle name="Обычный 35 4" xfId="664"/>
    <cellStyle name="Обычный 35 4 2" xfId="665"/>
    <cellStyle name="Обычный 35 5" xfId="666"/>
    <cellStyle name="Обычный 36" xfId="667"/>
    <cellStyle name="Обычный 36 2" xfId="668"/>
    <cellStyle name="Обычный 36 2 2" xfId="669"/>
    <cellStyle name="Обычный 36 2 2 2" xfId="670"/>
    <cellStyle name="Обычный 36 2 2 2 2" xfId="671"/>
    <cellStyle name="Обычный 36 2 2 3" xfId="672"/>
    <cellStyle name="Обычный 36 2 3" xfId="673"/>
    <cellStyle name="Обычный 36 2 3 2" xfId="674"/>
    <cellStyle name="Обычный 36 2 4" xfId="675"/>
    <cellStyle name="Обычный 36 3" xfId="676"/>
    <cellStyle name="Обычный 36 3 2" xfId="677"/>
    <cellStyle name="Обычный 36 3 2 2" xfId="678"/>
    <cellStyle name="Обычный 36 3 3" xfId="679"/>
    <cellStyle name="Обычный 36 4" xfId="680"/>
    <cellStyle name="Обычный 36 4 2" xfId="681"/>
    <cellStyle name="Обычный 36 5" xfId="682"/>
    <cellStyle name="Обычный 37" xfId="683"/>
    <cellStyle name="Обычный 37 2" xfId="684"/>
    <cellStyle name="Обычный 37 2 2" xfId="685"/>
    <cellStyle name="Обычный 37 2 2 2" xfId="686"/>
    <cellStyle name="Обычный 37 2 2 2 2" xfId="687"/>
    <cellStyle name="Обычный 37 2 2 3" xfId="688"/>
    <cellStyle name="Обычный 37 2 3" xfId="689"/>
    <cellStyle name="Обычный 37 2 3 2" xfId="690"/>
    <cellStyle name="Обычный 37 2 4" xfId="691"/>
    <cellStyle name="Обычный 37 3" xfId="692"/>
    <cellStyle name="Обычный 37 3 2" xfId="693"/>
    <cellStyle name="Обычный 37 3 2 2" xfId="694"/>
    <cellStyle name="Обычный 37 3 3" xfId="695"/>
    <cellStyle name="Обычный 37 4" xfId="696"/>
    <cellStyle name="Обычный 37 4 2" xfId="697"/>
    <cellStyle name="Обычный 37 5" xfId="698"/>
    <cellStyle name="Обычный 38" xfId="699"/>
    <cellStyle name="Обычный 38 2" xfId="700"/>
    <cellStyle name="Обычный 38 2 2" xfId="701"/>
    <cellStyle name="Обычный 38 2 2 2" xfId="702"/>
    <cellStyle name="Обычный 38 2 2 2 2" xfId="703"/>
    <cellStyle name="Обычный 38 2 2 3" xfId="704"/>
    <cellStyle name="Обычный 38 2 3" xfId="705"/>
    <cellStyle name="Обычный 38 2 3 2" xfId="706"/>
    <cellStyle name="Обычный 38 2 4" xfId="707"/>
    <cellStyle name="Обычный 38 3" xfId="708"/>
    <cellStyle name="Обычный 38 3 2" xfId="709"/>
    <cellStyle name="Обычный 38 3 2 2" xfId="710"/>
    <cellStyle name="Обычный 38 3 3" xfId="711"/>
    <cellStyle name="Обычный 38 4" xfId="712"/>
    <cellStyle name="Обычный 38 4 2" xfId="713"/>
    <cellStyle name="Обычный 38 5" xfId="714"/>
    <cellStyle name="Обычный 39" xfId="715"/>
    <cellStyle name="Обычный 39 2" xfId="716"/>
    <cellStyle name="Обычный 39 2 2" xfId="717"/>
    <cellStyle name="Обычный 39 2 2 2" xfId="718"/>
    <cellStyle name="Обычный 39 2 2 2 2" xfId="719"/>
    <cellStyle name="Обычный 39 2 2 3" xfId="720"/>
    <cellStyle name="Обычный 39 2 3" xfId="721"/>
    <cellStyle name="Обычный 39 2 3 2" xfId="722"/>
    <cellStyle name="Обычный 39 2 4" xfId="723"/>
    <cellStyle name="Обычный 39 3" xfId="724"/>
    <cellStyle name="Обычный 39 3 2" xfId="725"/>
    <cellStyle name="Обычный 39 3 2 2" xfId="726"/>
    <cellStyle name="Обычный 39 3 3" xfId="727"/>
    <cellStyle name="Обычный 39 4" xfId="728"/>
    <cellStyle name="Обычный 39 4 2" xfId="729"/>
    <cellStyle name="Обычный 39 5" xfId="730"/>
    <cellStyle name="Обычный 4" xfId="731"/>
    <cellStyle name="Обычный 4 2" xfId="732"/>
    <cellStyle name="Обычный 4 2 2" xfId="733"/>
    <cellStyle name="Обычный 4 2 2 2" xfId="734"/>
    <cellStyle name="Обычный 4 2 2 2 2" xfId="735"/>
    <cellStyle name="Обычный 4 2 2 2 2 2" xfId="736"/>
    <cellStyle name="Обычный 4 2 2 2 3" xfId="737"/>
    <cellStyle name="Обычный 4 2 2 3" xfId="738"/>
    <cellStyle name="Обычный 4 2 2 3 2" xfId="739"/>
    <cellStyle name="Обычный 4 2 2 4" xfId="740"/>
    <cellStyle name="Обычный 4 2 3" xfId="741"/>
    <cellStyle name="Обычный 4 2 3 2" xfId="742"/>
    <cellStyle name="Обычный 4 2 3 2 2" xfId="743"/>
    <cellStyle name="Обычный 4 2 3 3" xfId="744"/>
    <cellStyle name="Обычный 4 2 4" xfId="745"/>
    <cellStyle name="Обычный 4 2 4 2" xfId="746"/>
    <cellStyle name="Обычный 4 2 5" xfId="747"/>
    <cellStyle name="Обычный 4 3" xfId="748"/>
    <cellStyle name="Обычный 4 3 2" xfId="749"/>
    <cellStyle name="Обычный 4 3 2 2" xfId="750"/>
    <cellStyle name="Обычный 4 3 2 2 2" xfId="751"/>
    <cellStyle name="Обычный 4 3 2 3" xfId="752"/>
    <cellStyle name="Обычный 4 3 3" xfId="753"/>
    <cellStyle name="Обычный 4 3 3 2" xfId="754"/>
    <cellStyle name="Обычный 4 3 4" xfId="755"/>
    <cellStyle name="Обычный 4 4" xfId="756"/>
    <cellStyle name="Обычный 4 4 2" xfId="757"/>
    <cellStyle name="Обычный 4 4 2 2" xfId="758"/>
    <cellStyle name="Обычный 4 4 3" xfId="759"/>
    <cellStyle name="Обычный 4 5" xfId="760"/>
    <cellStyle name="Обычный 4 5 2" xfId="761"/>
    <cellStyle name="Обычный 4 6" xfId="762"/>
    <cellStyle name="Обычный 40" xfId="763"/>
    <cellStyle name="Обычный 40 2" xfId="764"/>
    <cellStyle name="Обычный 40 2 2" xfId="765"/>
    <cellStyle name="Обычный 40 2 2 2" xfId="766"/>
    <cellStyle name="Обычный 40 2 2 2 2" xfId="767"/>
    <cellStyle name="Обычный 40 2 2 3" xfId="768"/>
    <cellStyle name="Обычный 40 2 3" xfId="769"/>
    <cellStyle name="Обычный 40 2 3 2" xfId="770"/>
    <cellStyle name="Обычный 40 2 4" xfId="771"/>
    <cellStyle name="Обычный 40 3" xfId="772"/>
    <cellStyle name="Обычный 40 3 2" xfId="773"/>
    <cellStyle name="Обычный 40 3 2 2" xfId="774"/>
    <cellStyle name="Обычный 40 3 3" xfId="775"/>
    <cellStyle name="Обычный 40 4" xfId="776"/>
    <cellStyle name="Обычный 40 4 2" xfId="777"/>
    <cellStyle name="Обычный 40 5" xfId="778"/>
    <cellStyle name="Обычный 41" xfId="779"/>
    <cellStyle name="Обычный 41 2" xfId="780"/>
    <cellStyle name="Обычный 41 2 2" xfId="781"/>
    <cellStyle name="Обычный 41 2 2 2" xfId="782"/>
    <cellStyle name="Обычный 41 2 2 2 2" xfId="783"/>
    <cellStyle name="Обычный 41 2 2 3" xfId="784"/>
    <cellStyle name="Обычный 41 2 3" xfId="785"/>
    <cellStyle name="Обычный 41 2 3 2" xfId="786"/>
    <cellStyle name="Обычный 41 2 4" xfId="787"/>
    <cellStyle name="Обычный 41 3" xfId="788"/>
    <cellStyle name="Обычный 41 3 2" xfId="789"/>
    <cellStyle name="Обычный 41 3 2 2" xfId="790"/>
    <cellStyle name="Обычный 41 3 3" xfId="791"/>
    <cellStyle name="Обычный 41 4" xfId="792"/>
    <cellStyle name="Обычный 41 4 2" xfId="793"/>
    <cellStyle name="Обычный 41 5" xfId="794"/>
    <cellStyle name="Обычный 42" xfId="795"/>
    <cellStyle name="Обычный 42 2" xfId="796"/>
    <cellStyle name="Обычный 42 2 2" xfId="797"/>
    <cellStyle name="Обычный 42 2 2 2" xfId="798"/>
    <cellStyle name="Обычный 42 2 2 2 2" xfId="799"/>
    <cellStyle name="Обычный 42 2 2 3" xfId="800"/>
    <cellStyle name="Обычный 42 2 3" xfId="801"/>
    <cellStyle name="Обычный 42 2 3 2" xfId="802"/>
    <cellStyle name="Обычный 42 2 4" xfId="803"/>
    <cellStyle name="Обычный 42 3" xfId="804"/>
    <cellStyle name="Обычный 42 3 2" xfId="805"/>
    <cellStyle name="Обычный 42 3 2 2" xfId="806"/>
    <cellStyle name="Обычный 42 3 3" xfId="807"/>
    <cellStyle name="Обычный 42 4" xfId="808"/>
    <cellStyle name="Обычный 42 4 2" xfId="809"/>
    <cellStyle name="Обычный 42 5" xfId="810"/>
    <cellStyle name="Обычный 43" xfId="811"/>
    <cellStyle name="Обычный 43 2" xfId="812"/>
    <cellStyle name="Обычный 43 2 2" xfId="813"/>
    <cellStyle name="Обычный 43 2 2 2" xfId="814"/>
    <cellStyle name="Обычный 43 2 2 2 2" xfId="815"/>
    <cellStyle name="Обычный 43 2 2 3" xfId="816"/>
    <cellStyle name="Обычный 43 2 3" xfId="817"/>
    <cellStyle name="Обычный 43 2 3 2" xfId="818"/>
    <cellStyle name="Обычный 43 2 4" xfId="819"/>
    <cellStyle name="Обычный 43 3" xfId="820"/>
    <cellStyle name="Обычный 43 3 2" xfId="821"/>
    <cellStyle name="Обычный 43 3 2 2" xfId="822"/>
    <cellStyle name="Обычный 43 3 3" xfId="823"/>
    <cellStyle name="Обычный 43 4" xfId="824"/>
    <cellStyle name="Обычный 43 4 2" xfId="825"/>
    <cellStyle name="Обычный 43 5" xfId="826"/>
    <cellStyle name="Обычный 44" xfId="827"/>
    <cellStyle name="Обычный 44 2" xfId="828"/>
    <cellStyle name="Обычный 44 2 2" xfId="829"/>
    <cellStyle name="Обычный 44 2 2 2" xfId="830"/>
    <cellStyle name="Обычный 44 2 2 2 2" xfId="831"/>
    <cellStyle name="Обычный 44 2 2 3" xfId="832"/>
    <cellStyle name="Обычный 44 2 3" xfId="833"/>
    <cellStyle name="Обычный 44 2 3 2" xfId="834"/>
    <cellStyle name="Обычный 44 2 4" xfId="835"/>
    <cellStyle name="Обычный 44 3" xfId="836"/>
    <cellStyle name="Обычный 44 3 2" xfId="837"/>
    <cellStyle name="Обычный 44 3 2 2" xfId="838"/>
    <cellStyle name="Обычный 44 3 3" xfId="839"/>
    <cellStyle name="Обычный 44 4" xfId="840"/>
    <cellStyle name="Обычный 44 4 2" xfId="841"/>
    <cellStyle name="Обычный 44 5" xfId="842"/>
    <cellStyle name="Обычный 45" xfId="843"/>
    <cellStyle name="Обычный 45 2" xfId="844"/>
    <cellStyle name="Обычный 45 2 2" xfId="845"/>
    <cellStyle name="Обычный 45 2 2 2" xfId="846"/>
    <cellStyle name="Обычный 45 2 2 2 2" xfId="847"/>
    <cellStyle name="Обычный 45 2 2 3" xfId="848"/>
    <cellStyle name="Обычный 45 2 3" xfId="849"/>
    <cellStyle name="Обычный 45 2 3 2" xfId="850"/>
    <cellStyle name="Обычный 45 2 4" xfId="851"/>
    <cellStyle name="Обычный 45 3" xfId="852"/>
    <cellStyle name="Обычный 45 3 2" xfId="853"/>
    <cellStyle name="Обычный 45 3 2 2" xfId="854"/>
    <cellStyle name="Обычный 45 3 3" xfId="855"/>
    <cellStyle name="Обычный 45 4" xfId="856"/>
    <cellStyle name="Обычный 45 4 2" xfId="857"/>
    <cellStyle name="Обычный 45 5" xfId="858"/>
    <cellStyle name="Обычный 46" xfId="859"/>
    <cellStyle name="Обычный 46 2" xfId="860"/>
    <cellStyle name="Обычный 46 2 2" xfId="861"/>
    <cellStyle name="Обычный 46 2 2 2" xfId="862"/>
    <cellStyle name="Обычный 46 2 2 2 2" xfId="863"/>
    <cellStyle name="Обычный 46 2 2 3" xfId="864"/>
    <cellStyle name="Обычный 46 2 3" xfId="865"/>
    <cellStyle name="Обычный 46 2 3 2" xfId="866"/>
    <cellStyle name="Обычный 46 2 4" xfId="867"/>
    <cellStyle name="Обычный 46 3" xfId="868"/>
    <cellStyle name="Обычный 46 3 2" xfId="869"/>
    <cellStyle name="Обычный 46 3 2 2" xfId="870"/>
    <cellStyle name="Обычный 46 3 3" xfId="871"/>
    <cellStyle name="Обычный 46 4" xfId="872"/>
    <cellStyle name="Обычный 46 4 2" xfId="873"/>
    <cellStyle name="Обычный 46 5" xfId="874"/>
    <cellStyle name="Обычный 47" xfId="875"/>
    <cellStyle name="Обычный 47 2" xfId="876"/>
    <cellStyle name="Обычный 47 2 2" xfId="877"/>
    <cellStyle name="Обычный 47 2 2 2" xfId="878"/>
    <cellStyle name="Обычный 47 2 2 2 2" xfId="879"/>
    <cellStyle name="Обычный 47 2 2 3" xfId="880"/>
    <cellStyle name="Обычный 47 2 3" xfId="881"/>
    <cellStyle name="Обычный 47 2 3 2" xfId="882"/>
    <cellStyle name="Обычный 47 2 4" xfId="883"/>
    <cellStyle name="Обычный 47 3" xfId="884"/>
    <cellStyle name="Обычный 47 3 2" xfId="885"/>
    <cellStyle name="Обычный 47 3 2 2" xfId="886"/>
    <cellStyle name="Обычный 47 3 3" xfId="887"/>
    <cellStyle name="Обычный 47 4" xfId="888"/>
    <cellStyle name="Обычный 47 4 2" xfId="889"/>
    <cellStyle name="Обычный 47 5" xfId="890"/>
    <cellStyle name="Обычный 48" xfId="891"/>
    <cellStyle name="Обычный 48 2" xfId="892"/>
    <cellStyle name="Обычный 48 2 2" xfId="893"/>
    <cellStyle name="Обычный 48 2 2 2" xfId="894"/>
    <cellStyle name="Обычный 48 2 3" xfId="895"/>
    <cellStyle name="Обычный 48 3" xfId="896"/>
    <cellStyle name="Обычный 48 3 2" xfId="897"/>
    <cellStyle name="Обычный 48 4" xfId="898"/>
    <cellStyle name="Обычный 49" xfId="899"/>
    <cellStyle name="Обычный 5" xfId="900"/>
    <cellStyle name="Обычный 5 2" xfId="901"/>
    <cellStyle name="Обычный 5 2 2" xfId="902"/>
    <cellStyle name="Обычный 5 2 2 2" xfId="903"/>
    <cellStyle name="Обычный 5 2 2 2 2" xfId="904"/>
    <cellStyle name="Обычный 5 2 2 2 2 2" xfId="905"/>
    <cellStyle name="Обычный 5 2 2 2 3" xfId="906"/>
    <cellStyle name="Обычный 5 2 2 3" xfId="907"/>
    <cellStyle name="Обычный 5 2 2 3 2" xfId="908"/>
    <cellStyle name="Обычный 5 2 2 4" xfId="909"/>
    <cellStyle name="Обычный 5 2 3" xfId="910"/>
    <cellStyle name="Обычный 5 2 3 2" xfId="911"/>
    <cellStyle name="Обычный 5 2 3 2 2" xfId="912"/>
    <cellStyle name="Обычный 5 2 3 3" xfId="913"/>
    <cellStyle name="Обычный 5 2 4" xfId="914"/>
    <cellStyle name="Обычный 5 2 4 2" xfId="915"/>
    <cellStyle name="Обычный 5 2 5" xfId="916"/>
    <cellStyle name="Обычный 5 3" xfId="917"/>
    <cellStyle name="Обычный 5 3 2" xfId="918"/>
    <cellStyle name="Обычный 5 3 2 2" xfId="919"/>
    <cellStyle name="Обычный 5 3 2 2 2" xfId="920"/>
    <cellStyle name="Обычный 5 3 2 3" xfId="921"/>
    <cellStyle name="Обычный 5 3 3" xfId="922"/>
    <cellStyle name="Обычный 5 3 3 2" xfId="923"/>
    <cellStyle name="Обычный 5 3 4" xfId="924"/>
    <cellStyle name="Обычный 5 4" xfId="925"/>
    <cellStyle name="Обычный 5 4 2" xfId="926"/>
    <cellStyle name="Обычный 5 4 2 2" xfId="927"/>
    <cellStyle name="Обычный 5 4 3" xfId="928"/>
    <cellStyle name="Обычный 5 5" xfId="929"/>
    <cellStyle name="Обычный 5 5 2" xfId="930"/>
    <cellStyle name="Обычный 5 6" xfId="931"/>
    <cellStyle name="Обычный 50" xfId="932"/>
    <cellStyle name="Обычный 50 2" xfId="933"/>
    <cellStyle name="Обычный 50 2 2" xfId="934"/>
    <cellStyle name="Обычный 50 2 2 2" xfId="935"/>
    <cellStyle name="Обычный 50 2 3" xfId="936"/>
    <cellStyle name="Обычный 50 3" xfId="937"/>
    <cellStyle name="Обычный 50 3 2" xfId="938"/>
    <cellStyle name="Обычный 50 4" xfId="939"/>
    <cellStyle name="Обычный 51" xfId="940"/>
    <cellStyle name="Обычный 51 2" xfId="941"/>
    <cellStyle name="Обычный 51 2 2" xfId="942"/>
    <cellStyle name="Обычный 51 2 2 2" xfId="943"/>
    <cellStyle name="Обычный 51 2 3" xfId="944"/>
    <cellStyle name="Обычный 51 3" xfId="945"/>
    <cellStyle name="Обычный 51 3 2" xfId="946"/>
    <cellStyle name="Обычный 51 4" xfId="947"/>
    <cellStyle name="Обычный 52" xfId="948"/>
    <cellStyle name="Обычный 52 2" xfId="949"/>
    <cellStyle name="Обычный 52 2 2" xfId="950"/>
    <cellStyle name="Обычный 52 2 2 2" xfId="951"/>
    <cellStyle name="Обычный 52 2 3" xfId="952"/>
    <cellStyle name="Обычный 52 3" xfId="953"/>
    <cellStyle name="Обычный 52 3 2" xfId="954"/>
    <cellStyle name="Обычный 52 4" xfId="955"/>
    <cellStyle name="Обычный 53" xfId="956"/>
    <cellStyle name="Обычный 53 2" xfId="957"/>
    <cellStyle name="Обычный 53 2 2" xfId="958"/>
    <cellStyle name="Обычный 53 2 2 2" xfId="959"/>
    <cellStyle name="Обычный 53 2 3" xfId="960"/>
    <cellStyle name="Обычный 53 3" xfId="961"/>
    <cellStyle name="Обычный 53 3 2" xfId="962"/>
    <cellStyle name="Обычный 53 4" xfId="963"/>
    <cellStyle name="Обычный 54" xfId="964"/>
    <cellStyle name="Обычный 54 2" xfId="965"/>
    <cellStyle name="Обычный 54 2 2" xfId="966"/>
    <cellStyle name="Обычный 54 2 2 2" xfId="967"/>
    <cellStyle name="Обычный 54 2 3" xfId="968"/>
    <cellStyle name="Обычный 54 3" xfId="969"/>
    <cellStyle name="Обычный 54 3 2" xfId="970"/>
    <cellStyle name="Обычный 54 4" xfId="971"/>
    <cellStyle name="Обычный 55" xfId="972"/>
    <cellStyle name="Обычный 55 2" xfId="973"/>
    <cellStyle name="Обычный 55 2 2" xfId="974"/>
    <cellStyle name="Обычный 55 2 2 2" xfId="975"/>
    <cellStyle name="Обычный 55 2 3" xfId="976"/>
    <cellStyle name="Обычный 55 3" xfId="977"/>
    <cellStyle name="Обычный 55 3 2" xfId="978"/>
    <cellStyle name="Обычный 55 4" xfId="979"/>
    <cellStyle name="Обычный 56" xfId="980"/>
    <cellStyle name="Обычный 56 2" xfId="981"/>
    <cellStyle name="Обычный 56 2 2" xfId="982"/>
    <cellStyle name="Обычный 56 2 2 2" xfId="983"/>
    <cellStyle name="Обычный 56 2 3" xfId="984"/>
    <cellStyle name="Обычный 56 3" xfId="985"/>
    <cellStyle name="Обычный 56 3 2" xfId="986"/>
    <cellStyle name="Обычный 56 4" xfId="987"/>
    <cellStyle name="Обычный 57" xfId="988"/>
    <cellStyle name="Обычный 57 2" xfId="989"/>
    <cellStyle name="Обычный 57 2 2" xfId="990"/>
    <cellStyle name="Обычный 57 2 2 2" xfId="991"/>
    <cellStyle name="Обычный 57 2 3" xfId="992"/>
    <cellStyle name="Обычный 57 3" xfId="993"/>
    <cellStyle name="Обычный 57 3 2" xfId="994"/>
    <cellStyle name="Обычный 57 4" xfId="995"/>
    <cellStyle name="Обычный 58" xfId="996"/>
    <cellStyle name="Обычный 58 2" xfId="997"/>
    <cellStyle name="Обычный 58 2 2" xfId="998"/>
    <cellStyle name="Обычный 58 2 2 2" xfId="999"/>
    <cellStyle name="Обычный 58 2 3" xfId="1000"/>
    <cellStyle name="Обычный 58 3" xfId="1001"/>
    <cellStyle name="Обычный 58 3 2" xfId="1002"/>
    <cellStyle name="Обычный 58 4" xfId="1003"/>
    <cellStyle name="Обычный 59" xfId="1004"/>
    <cellStyle name="Обычный 59 2" xfId="1005"/>
    <cellStyle name="Обычный 59 2 2" xfId="1006"/>
    <cellStyle name="Обычный 59 2 2 2" xfId="1007"/>
    <cellStyle name="Обычный 59 2 3" xfId="1008"/>
    <cellStyle name="Обычный 59 3" xfId="1009"/>
    <cellStyle name="Обычный 59 3 2" xfId="1010"/>
    <cellStyle name="Обычный 59 4" xfId="1011"/>
    <cellStyle name="Обычный 6" xfId="1012"/>
    <cellStyle name="Обычный 6 2" xfId="1013"/>
    <cellStyle name="Обычный 6 2 2" xfId="1014"/>
    <cellStyle name="Обычный 6 2 2 2" xfId="1015"/>
    <cellStyle name="Обычный 6 2 2 2 2" xfId="1016"/>
    <cellStyle name="Обычный 6 2 2 2 2 2" xfId="1017"/>
    <cellStyle name="Обычный 6 2 2 2 3" xfId="1018"/>
    <cellStyle name="Обычный 6 2 2 3" xfId="1019"/>
    <cellStyle name="Обычный 6 2 2 3 2" xfId="1020"/>
    <cellStyle name="Обычный 6 2 2 4" xfId="1021"/>
    <cellStyle name="Обычный 6 2 3" xfId="1022"/>
    <cellStyle name="Обычный 6 2 3 2" xfId="1023"/>
    <cellStyle name="Обычный 6 2 3 2 2" xfId="1024"/>
    <cellStyle name="Обычный 6 2 3 3" xfId="1025"/>
    <cellStyle name="Обычный 6 2 4" xfId="1026"/>
    <cellStyle name="Обычный 6 2 4 2" xfId="1027"/>
    <cellStyle name="Обычный 6 2 5" xfId="1028"/>
    <cellStyle name="Обычный 6 3" xfId="1029"/>
    <cellStyle name="Обычный 6 3 2" xfId="1030"/>
    <cellStyle name="Обычный 6 3 2 2" xfId="1031"/>
    <cellStyle name="Обычный 6 3 2 2 2" xfId="1032"/>
    <cellStyle name="Обычный 6 3 2 3" xfId="1033"/>
    <cellStyle name="Обычный 6 3 3" xfId="1034"/>
    <cellStyle name="Обычный 6 3 3 2" xfId="1035"/>
    <cellStyle name="Обычный 6 3 4" xfId="1036"/>
    <cellStyle name="Обычный 6 4" xfId="1037"/>
    <cellStyle name="Обычный 6 4 2" xfId="1038"/>
    <cellStyle name="Обычный 6 4 2 2" xfId="1039"/>
    <cellStyle name="Обычный 6 4 3" xfId="1040"/>
    <cellStyle name="Обычный 6 5" xfId="1041"/>
    <cellStyle name="Обычный 6 5 2" xfId="1042"/>
    <cellStyle name="Обычный 6 6" xfId="1043"/>
    <cellStyle name="Обычный 60" xfId="1044"/>
    <cellStyle name="Обычный 60 2" xfId="1045"/>
    <cellStyle name="Обычный 60 2 2" xfId="1046"/>
    <cellStyle name="Обычный 60 2 2 2" xfId="1047"/>
    <cellStyle name="Обычный 60 2 3" xfId="1048"/>
    <cellStyle name="Обычный 60 3" xfId="1049"/>
    <cellStyle name="Обычный 60 3 2" xfId="1050"/>
    <cellStyle name="Обычный 60 4" xfId="1051"/>
    <cellStyle name="Обычный 61" xfId="1052"/>
    <cellStyle name="Обычный 62" xfId="1053"/>
    <cellStyle name="Обычный 62 2" xfId="1054"/>
    <cellStyle name="Обычный 62 2 2" xfId="1055"/>
    <cellStyle name="Обычный 62 2 2 2" xfId="1056"/>
    <cellStyle name="Обычный 62 2 3" xfId="1057"/>
    <cellStyle name="Обычный 62 3" xfId="1058"/>
    <cellStyle name="Обычный 62 3 2" xfId="1059"/>
    <cellStyle name="Обычный 62 4" xfId="1060"/>
    <cellStyle name="Обычный 63" xfId="1061"/>
    <cellStyle name="Обычный 63 2" xfId="1062"/>
    <cellStyle name="Обычный 63 2 2" xfId="1063"/>
    <cellStyle name="Обычный 63 2 2 2" xfId="1064"/>
    <cellStyle name="Обычный 63 2 3" xfId="1065"/>
    <cellStyle name="Обычный 63 3" xfId="1066"/>
    <cellStyle name="Обычный 63 3 2" xfId="1067"/>
    <cellStyle name="Обычный 63 4" xfId="1068"/>
    <cellStyle name="Обычный 64" xfId="1069"/>
    <cellStyle name="Обычный 64 2" xfId="1070"/>
    <cellStyle name="Обычный 64 2 2" xfId="1071"/>
    <cellStyle name="Обычный 64 2 2 2" xfId="1072"/>
    <cellStyle name="Обычный 64 2 3" xfId="1073"/>
    <cellStyle name="Обычный 64 3" xfId="1074"/>
    <cellStyle name="Обычный 64 3 2" xfId="1075"/>
    <cellStyle name="Обычный 64 4" xfId="1076"/>
    <cellStyle name="Обычный 65" xfId="1077"/>
    <cellStyle name="Обычный 65 2" xfId="1078"/>
    <cellStyle name="Обычный 65 2 2" xfId="1079"/>
    <cellStyle name="Обычный 65 2 2 2" xfId="1080"/>
    <cellStyle name="Обычный 65 2 3" xfId="1081"/>
    <cellStyle name="Обычный 65 3" xfId="1082"/>
    <cellStyle name="Обычный 65 3 2" xfId="1083"/>
    <cellStyle name="Обычный 65 4" xfId="1084"/>
    <cellStyle name="Обычный 66" xfId="1085"/>
    <cellStyle name="Обычный 66 2" xfId="1086"/>
    <cellStyle name="Обычный 66 2 2" xfId="1087"/>
    <cellStyle name="Обычный 66 2 2 2" xfId="1088"/>
    <cellStyle name="Обычный 66 2 3" xfId="1089"/>
    <cellStyle name="Обычный 66 3" xfId="1090"/>
    <cellStyle name="Обычный 66 3 2" xfId="1091"/>
    <cellStyle name="Обычный 66 4" xfId="1092"/>
    <cellStyle name="Обычный 67" xfId="1093"/>
    <cellStyle name="Обычный 67 2" xfId="1094"/>
    <cellStyle name="Обычный 67 2 2" xfId="1095"/>
    <cellStyle name="Обычный 67 2 2 2" xfId="1096"/>
    <cellStyle name="Обычный 67 2 3" xfId="1097"/>
    <cellStyle name="Обычный 67 3" xfId="1098"/>
    <cellStyle name="Обычный 67 3 2" xfId="1099"/>
    <cellStyle name="Обычный 67 4" xfId="1100"/>
    <cellStyle name="Обычный 68" xfId="1101"/>
    <cellStyle name="Обычный 68 2" xfId="1102"/>
    <cellStyle name="Обычный 68 2 2" xfId="1103"/>
    <cellStyle name="Обычный 68 2 2 2" xfId="1104"/>
    <cellStyle name="Обычный 68 2 3" xfId="1105"/>
    <cellStyle name="Обычный 68 3" xfId="1106"/>
    <cellStyle name="Обычный 68 3 2" xfId="1107"/>
    <cellStyle name="Обычный 68 4" xfId="1108"/>
    <cellStyle name="Обычный 69" xfId="1109"/>
    <cellStyle name="Обычный 69 2" xfId="1110"/>
    <cellStyle name="Обычный 69 2 2" xfId="1111"/>
    <cellStyle name="Обычный 69 2 2 2" xfId="1112"/>
    <cellStyle name="Обычный 69 2 3" xfId="1113"/>
    <cellStyle name="Обычный 69 3" xfId="1114"/>
    <cellStyle name="Обычный 69 3 2" xfId="1115"/>
    <cellStyle name="Обычный 69 4" xfId="1116"/>
    <cellStyle name="Обычный 7" xfId="1117"/>
    <cellStyle name="Обычный 7 2" xfId="1118"/>
    <cellStyle name="Обычный 7 2 2" xfId="1119"/>
    <cellStyle name="Обычный 7 2 2 2" xfId="1120"/>
    <cellStyle name="Обычный 7 2 2 2 2" xfId="1121"/>
    <cellStyle name="Обычный 7 2 2 2 2 2" xfId="1122"/>
    <cellStyle name="Обычный 7 2 2 2 3" xfId="1123"/>
    <cellStyle name="Обычный 7 2 2 3" xfId="1124"/>
    <cellStyle name="Обычный 7 2 2 3 2" xfId="1125"/>
    <cellStyle name="Обычный 7 2 2 4" xfId="1126"/>
    <cellStyle name="Обычный 7 2 3" xfId="1127"/>
    <cellStyle name="Обычный 7 2 3 2" xfId="1128"/>
    <cellStyle name="Обычный 7 2 3 2 2" xfId="1129"/>
    <cellStyle name="Обычный 7 2 3 3" xfId="1130"/>
    <cellStyle name="Обычный 7 2 4" xfId="1131"/>
    <cellStyle name="Обычный 7 2 4 2" xfId="1132"/>
    <cellStyle name="Обычный 7 2 5" xfId="1133"/>
    <cellStyle name="Обычный 7 3" xfId="1134"/>
    <cellStyle name="Обычный 7 3 2" xfId="1135"/>
    <cellStyle name="Обычный 7 3 2 2" xfId="1136"/>
    <cellStyle name="Обычный 7 3 2 2 2" xfId="1137"/>
    <cellStyle name="Обычный 7 3 2 3" xfId="1138"/>
    <cellStyle name="Обычный 7 3 3" xfId="1139"/>
    <cellStyle name="Обычный 7 3 3 2" xfId="1140"/>
    <cellStyle name="Обычный 7 3 4" xfId="1141"/>
    <cellStyle name="Обычный 7 4" xfId="1142"/>
    <cellStyle name="Обычный 7 4 2" xfId="1143"/>
    <cellStyle name="Обычный 7 4 2 2" xfId="1144"/>
    <cellStyle name="Обычный 7 4 3" xfId="1145"/>
    <cellStyle name="Обычный 7 5" xfId="1146"/>
    <cellStyle name="Обычный 7 5 2" xfId="1147"/>
    <cellStyle name="Обычный 7 6" xfId="1148"/>
    <cellStyle name="Обычный 70" xfId="1149"/>
    <cellStyle name="Обычный 70 2" xfId="1150"/>
    <cellStyle name="Обычный 70 2 2" xfId="1151"/>
    <cellStyle name="Обычный 70 2 2 2" xfId="1152"/>
    <cellStyle name="Обычный 70 2 3" xfId="1153"/>
    <cellStyle name="Обычный 70 3" xfId="1154"/>
    <cellStyle name="Обычный 70 3 2" xfId="1155"/>
    <cellStyle name="Обычный 70 4" xfId="1156"/>
    <cellStyle name="Обычный 71" xfId="1157"/>
    <cellStyle name="Обычный 71 2" xfId="1158"/>
    <cellStyle name="Обычный 71 2 2" xfId="1159"/>
    <cellStyle name="Обычный 71 2 2 2" xfId="1160"/>
    <cellStyle name="Обычный 71 2 3" xfId="1161"/>
    <cellStyle name="Обычный 71 3" xfId="1162"/>
    <cellStyle name="Обычный 71 3 2" xfId="1163"/>
    <cellStyle name="Обычный 71 4" xfId="1164"/>
    <cellStyle name="Обычный 72" xfId="1165"/>
    <cellStyle name="Обычный 72 2" xfId="1166"/>
    <cellStyle name="Обычный 72 2 2" xfId="1167"/>
    <cellStyle name="Обычный 72 2 2 2" xfId="1168"/>
    <cellStyle name="Обычный 72 2 3" xfId="1169"/>
    <cellStyle name="Обычный 72 3" xfId="1170"/>
    <cellStyle name="Обычный 72 3 2" xfId="1171"/>
    <cellStyle name="Обычный 72 4" xfId="1172"/>
    <cellStyle name="Обычный 73" xfId="1173"/>
    <cellStyle name="Обычный 73 2" xfId="1174"/>
    <cellStyle name="Обычный 73 2 2" xfId="1175"/>
    <cellStyle name="Обычный 73 2 2 2" xfId="1176"/>
    <cellStyle name="Обычный 73 2 3" xfId="1177"/>
    <cellStyle name="Обычный 73 3" xfId="1178"/>
    <cellStyle name="Обычный 73 3 2" xfId="1179"/>
    <cellStyle name="Обычный 73 4" xfId="1180"/>
    <cellStyle name="Обычный 74" xfId="1181"/>
    <cellStyle name="Обычный 74 2" xfId="1182"/>
    <cellStyle name="Обычный 74 2 2" xfId="1183"/>
    <cellStyle name="Обычный 74 2 2 2" xfId="1184"/>
    <cellStyle name="Обычный 74 2 3" xfId="1185"/>
    <cellStyle name="Обычный 74 3" xfId="1186"/>
    <cellStyle name="Обычный 74 3 2" xfId="1187"/>
    <cellStyle name="Обычный 74 4" xfId="1188"/>
    <cellStyle name="Обычный 75" xfId="1189"/>
    <cellStyle name="Обычный 75 2" xfId="1190"/>
    <cellStyle name="Обычный 75 2 2" xfId="1191"/>
    <cellStyle name="Обычный 75 2 2 2" xfId="1192"/>
    <cellStyle name="Обычный 75 2 3" xfId="1193"/>
    <cellStyle name="Обычный 75 3" xfId="1194"/>
    <cellStyle name="Обычный 75 3 2" xfId="1195"/>
    <cellStyle name="Обычный 75 4" xfId="1196"/>
    <cellStyle name="Обычный 76" xfId="1197"/>
    <cellStyle name="Обычный 76 2" xfId="1198"/>
    <cellStyle name="Обычный 76 2 2" xfId="1199"/>
    <cellStyle name="Обычный 76 2 2 2" xfId="1200"/>
    <cellStyle name="Обычный 76 2 3" xfId="1201"/>
    <cellStyle name="Обычный 76 3" xfId="1202"/>
    <cellStyle name="Обычный 76 3 2" xfId="1203"/>
    <cellStyle name="Обычный 76 4" xfId="1204"/>
    <cellStyle name="Обычный 77" xfId="1205"/>
    <cellStyle name="Обычный 77 2" xfId="1206"/>
    <cellStyle name="Обычный 77 2 2" xfId="1207"/>
    <cellStyle name="Обычный 77 2 2 2" xfId="1208"/>
    <cellStyle name="Обычный 77 2 3" xfId="1209"/>
    <cellStyle name="Обычный 77 3" xfId="1210"/>
    <cellStyle name="Обычный 77 3 2" xfId="1211"/>
    <cellStyle name="Обычный 77 4" xfId="1212"/>
    <cellStyle name="Обычный 78" xfId="1213"/>
    <cellStyle name="Обычный 78 2" xfId="1214"/>
    <cellStyle name="Обычный 78 2 2" xfId="1215"/>
    <cellStyle name="Обычный 78 2 2 2" xfId="1216"/>
    <cellStyle name="Обычный 78 2 3" xfId="1217"/>
    <cellStyle name="Обычный 78 3" xfId="1218"/>
    <cellStyle name="Обычный 78 3 2" xfId="1219"/>
    <cellStyle name="Обычный 78 4" xfId="1220"/>
    <cellStyle name="Обычный 79" xfId="1221"/>
    <cellStyle name="Обычный 79 2" xfId="1222"/>
    <cellStyle name="Обычный 79 2 2" xfId="1223"/>
    <cellStyle name="Обычный 79 2 2 2" xfId="1224"/>
    <cellStyle name="Обычный 79 2 3" xfId="1225"/>
    <cellStyle name="Обычный 79 3" xfId="1226"/>
    <cellStyle name="Обычный 79 3 2" xfId="1227"/>
    <cellStyle name="Обычный 79 4" xfId="1228"/>
    <cellStyle name="Обычный 8" xfId="1229"/>
    <cellStyle name="Обычный 8 2" xfId="1230"/>
    <cellStyle name="Обычный 8 2 2" xfId="1231"/>
    <cellStyle name="Обычный 8 2 2 2" xfId="1232"/>
    <cellStyle name="Обычный 8 2 2 2 2" xfId="1233"/>
    <cellStyle name="Обычный 8 2 2 2 2 2" xfId="1234"/>
    <cellStyle name="Обычный 8 2 2 2 3" xfId="1235"/>
    <cellStyle name="Обычный 8 2 2 3" xfId="1236"/>
    <cellStyle name="Обычный 8 2 2 3 2" xfId="1237"/>
    <cellStyle name="Обычный 8 2 2 4" xfId="1238"/>
    <cellStyle name="Обычный 8 2 3" xfId="1239"/>
    <cellStyle name="Обычный 8 2 3 2" xfId="1240"/>
    <cellStyle name="Обычный 8 2 3 2 2" xfId="1241"/>
    <cellStyle name="Обычный 8 2 3 3" xfId="1242"/>
    <cellStyle name="Обычный 8 2 4" xfId="1243"/>
    <cellStyle name="Обычный 8 2 4 2" xfId="1244"/>
    <cellStyle name="Обычный 8 2 5" xfId="1245"/>
    <cellStyle name="Обычный 8 3" xfId="1246"/>
    <cellStyle name="Обычный 8 3 2" xfId="1247"/>
    <cellStyle name="Обычный 8 3 2 2" xfId="1248"/>
    <cellStyle name="Обычный 8 3 2 2 2" xfId="1249"/>
    <cellStyle name="Обычный 8 3 2 3" xfId="1250"/>
    <cellStyle name="Обычный 8 3 3" xfId="1251"/>
    <cellStyle name="Обычный 8 3 3 2" xfId="1252"/>
    <cellStyle name="Обычный 8 3 4" xfId="1253"/>
    <cellStyle name="Обычный 8 4" xfId="1254"/>
    <cellStyle name="Обычный 8 4 2" xfId="1255"/>
    <cellStyle name="Обычный 8 4 2 2" xfId="1256"/>
    <cellStyle name="Обычный 8 4 3" xfId="1257"/>
    <cellStyle name="Обычный 8 5" xfId="1258"/>
    <cellStyle name="Обычный 8 5 2" xfId="1259"/>
    <cellStyle name="Обычный 8 6" xfId="1260"/>
    <cellStyle name="Обычный 80" xfId="1261"/>
    <cellStyle name="Обычный 80 2" xfId="1262"/>
    <cellStyle name="Обычный 80 2 2" xfId="1263"/>
    <cellStyle name="Обычный 80 2 2 2" xfId="1264"/>
    <cellStyle name="Обычный 80 2 3" xfId="1265"/>
    <cellStyle name="Обычный 80 3" xfId="1266"/>
    <cellStyle name="Обычный 80 3 2" xfId="1267"/>
    <cellStyle name="Обычный 80 4" xfId="1268"/>
    <cellStyle name="Обычный 81" xfId="1269"/>
    <cellStyle name="Обычный 81 2" xfId="1270"/>
    <cellStyle name="Обычный 81 2 2" xfId="1271"/>
    <cellStyle name="Обычный 81 2 2 2" xfId="1272"/>
    <cellStyle name="Обычный 81 2 3" xfId="1273"/>
    <cellStyle name="Обычный 81 3" xfId="1274"/>
    <cellStyle name="Обычный 81 3 2" xfId="1275"/>
    <cellStyle name="Обычный 81 4" xfId="1276"/>
    <cellStyle name="Обычный 82" xfId="1277"/>
    <cellStyle name="Обычный 82 2" xfId="1278"/>
    <cellStyle name="Обычный 82 2 2" xfId="1279"/>
    <cellStyle name="Обычный 82 2 2 2" xfId="1280"/>
    <cellStyle name="Обычный 82 2 3" xfId="1281"/>
    <cellStyle name="Обычный 82 3" xfId="1282"/>
    <cellStyle name="Обычный 82 3 2" xfId="1283"/>
    <cellStyle name="Обычный 82 4" xfId="1284"/>
    <cellStyle name="Обычный 83" xfId="1285"/>
    <cellStyle name="Обычный 83 2" xfId="1286"/>
    <cellStyle name="Обычный 83 2 2" xfId="1287"/>
    <cellStyle name="Обычный 83 2 2 2" xfId="1288"/>
    <cellStyle name="Обычный 83 2 3" xfId="1289"/>
    <cellStyle name="Обычный 83 3" xfId="1290"/>
    <cellStyle name="Обычный 83 3 2" xfId="1291"/>
    <cellStyle name="Обычный 83 4" xfId="1292"/>
    <cellStyle name="Обычный 84" xfId="1293"/>
    <cellStyle name="Обычный 84 2" xfId="1294"/>
    <cellStyle name="Обычный 84 2 2" xfId="1295"/>
    <cellStyle name="Обычный 84 2 2 2" xfId="1296"/>
    <cellStyle name="Обычный 84 2 3" xfId="1297"/>
    <cellStyle name="Обычный 84 3" xfId="1298"/>
    <cellStyle name="Обычный 84 3 2" xfId="1299"/>
    <cellStyle name="Обычный 84 4" xfId="1300"/>
    <cellStyle name="Обычный 85" xfId="1301"/>
    <cellStyle name="Обычный 85 2" xfId="1302"/>
    <cellStyle name="Обычный 85 2 2" xfId="1303"/>
    <cellStyle name="Обычный 85 2 2 2" xfId="1304"/>
    <cellStyle name="Обычный 85 2 3" xfId="1305"/>
    <cellStyle name="Обычный 85 3" xfId="1306"/>
    <cellStyle name="Обычный 85 3 2" xfId="1307"/>
    <cellStyle name="Обычный 85 4" xfId="1308"/>
    <cellStyle name="Обычный 86" xfId="1309"/>
    <cellStyle name="Обычный 86 2" xfId="1310"/>
    <cellStyle name="Обычный 86 2 2" xfId="1311"/>
    <cellStyle name="Обычный 86 2 2 2" xfId="1312"/>
    <cellStyle name="Обычный 86 2 3" xfId="1313"/>
    <cellStyle name="Обычный 86 3" xfId="1314"/>
    <cellStyle name="Обычный 86 3 2" xfId="1315"/>
    <cellStyle name="Обычный 86 4" xfId="1316"/>
    <cellStyle name="Обычный 87" xfId="1317"/>
    <cellStyle name="Обычный 87 2" xfId="1318"/>
    <cellStyle name="Обычный 87 2 2" xfId="1319"/>
    <cellStyle name="Обычный 87 2 2 2" xfId="1320"/>
    <cellStyle name="Обычный 87 2 3" xfId="1321"/>
    <cellStyle name="Обычный 87 3" xfId="1322"/>
    <cellStyle name="Обычный 87 3 2" xfId="1323"/>
    <cellStyle name="Обычный 87 4" xfId="1324"/>
    <cellStyle name="Обычный 88" xfId="1325"/>
    <cellStyle name="Обычный 88 2" xfId="1326"/>
    <cellStyle name="Обычный 88 2 2" xfId="1327"/>
    <cellStyle name="Обычный 88 2 2 2" xfId="1328"/>
    <cellStyle name="Обычный 88 2 3" xfId="1329"/>
    <cellStyle name="Обычный 88 3" xfId="1330"/>
    <cellStyle name="Обычный 88 3 2" xfId="1331"/>
    <cellStyle name="Обычный 88 4" xfId="1332"/>
    <cellStyle name="Обычный 89" xfId="1333"/>
    <cellStyle name="Обычный 89 2" xfId="1334"/>
    <cellStyle name="Обычный 89 2 2" xfId="1335"/>
    <cellStyle name="Обычный 89 2 2 2" xfId="1336"/>
    <cellStyle name="Обычный 89 2 3" xfId="1337"/>
    <cellStyle name="Обычный 89 3" xfId="1338"/>
    <cellStyle name="Обычный 89 3 2" xfId="1339"/>
    <cellStyle name="Обычный 89 4" xfId="1340"/>
    <cellStyle name="Обычный 9" xfId="1341"/>
    <cellStyle name="Обычный 9 2" xfId="1342"/>
    <cellStyle name="Обычный 9 2 2" xfId="1343"/>
    <cellStyle name="Обычный 9 2 2 2" xfId="1344"/>
    <cellStyle name="Обычный 9 2 2 2 2" xfId="1345"/>
    <cellStyle name="Обычный 9 2 2 2 2 2" xfId="1346"/>
    <cellStyle name="Обычный 9 2 2 2 3" xfId="1347"/>
    <cellStyle name="Обычный 9 2 2 3" xfId="1348"/>
    <cellStyle name="Обычный 9 2 2 3 2" xfId="1349"/>
    <cellStyle name="Обычный 9 2 2 4" xfId="1350"/>
    <cellStyle name="Обычный 9 2 3" xfId="1351"/>
    <cellStyle name="Обычный 9 2 3 2" xfId="1352"/>
    <cellStyle name="Обычный 9 2 3 2 2" xfId="1353"/>
    <cellStyle name="Обычный 9 2 3 3" xfId="1354"/>
    <cellStyle name="Обычный 9 2 4" xfId="1355"/>
    <cellStyle name="Обычный 9 2 4 2" xfId="1356"/>
    <cellStyle name="Обычный 9 2 5" xfId="1357"/>
    <cellStyle name="Обычный 9 3" xfId="1358"/>
    <cellStyle name="Обычный 9 3 2" xfId="1359"/>
    <cellStyle name="Обычный 9 3 2 2" xfId="1360"/>
    <cellStyle name="Обычный 9 3 2 2 2" xfId="1361"/>
    <cellStyle name="Обычный 9 3 2 3" xfId="1362"/>
    <cellStyle name="Обычный 9 3 3" xfId="1363"/>
    <cellStyle name="Обычный 9 3 3 2" xfId="1364"/>
    <cellStyle name="Обычный 9 3 4" xfId="1365"/>
    <cellStyle name="Обычный 9 4" xfId="1366"/>
    <cellStyle name="Обычный 9 4 2" xfId="1367"/>
    <cellStyle name="Обычный 9 4 2 2" xfId="1368"/>
    <cellStyle name="Обычный 9 4 3" xfId="1369"/>
    <cellStyle name="Обычный 9 5" xfId="1370"/>
    <cellStyle name="Обычный 9 5 2" xfId="1371"/>
    <cellStyle name="Обычный 9 6" xfId="1372"/>
    <cellStyle name="Обычный 90" xfId="1373"/>
    <cellStyle name="Обычный 90 2" xfId="1374"/>
    <cellStyle name="Обычный 90 2 2" xfId="1375"/>
    <cellStyle name="Обычный 90 2 2 2" xfId="1376"/>
    <cellStyle name="Обычный 90 2 3" xfId="1377"/>
    <cellStyle name="Обычный 90 3" xfId="1378"/>
    <cellStyle name="Обычный 90 3 2" xfId="1379"/>
    <cellStyle name="Обычный 90 4" xfId="1380"/>
    <cellStyle name="Обычный 91" xfId="1381"/>
    <cellStyle name="Обычный 91 2" xfId="1382"/>
    <cellStyle name="Обычный 91 2 2" xfId="1383"/>
    <cellStyle name="Обычный 91 2 2 2" xfId="1384"/>
    <cellStyle name="Обычный 91 2 3" xfId="1385"/>
    <cellStyle name="Обычный 91 3" xfId="1386"/>
    <cellStyle name="Обычный 91 3 2" xfId="1387"/>
    <cellStyle name="Обычный 91 4" xfId="1388"/>
    <cellStyle name="Обычный 92" xfId="1389"/>
    <cellStyle name="Обычный 92 2" xfId="1390"/>
    <cellStyle name="Обычный 92 2 2" xfId="1391"/>
    <cellStyle name="Обычный 92 2 2 2" xfId="1392"/>
    <cellStyle name="Обычный 92 2 3" xfId="1393"/>
    <cellStyle name="Обычный 92 3" xfId="1394"/>
    <cellStyle name="Обычный 92 3 2" xfId="1395"/>
    <cellStyle name="Обычный 92 4" xfId="1396"/>
    <cellStyle name="Обычный 93" xfId="1397"/>
    <cellStyle name="Обычный 93 2" xfId="1398"/>
    <cellStyle name="Обычный 93 2 2" xfId="1399"/>
    <cellStyle name="Обычный 93 2 2 2" xfId="1400"/>
    <cellStyle name="Обычный 93 2 3" xfId="1401"/>
    <cellStyle name="Обычный 93 3" xfId="1402"/>
    <cellStyle name="Обычный 93 3 2" xfId="1403"/>
    <cellStyle name="Обычный 93 4" xfId="1404"/>
    <cellStyle name="Обычный 94" xfId="1405"/>
    <cellStyle name="Обычный 94 2" xfId="1406"/>
    <cellStyle name="Обычный 94 2 2" xfId="1407"/>
    <cellStyle name="Обычный 94 2 2 2" xfId="1408"/>
    <cellStyle name="Обычный 94 2 3" xfId="1409"/>
    <cellStyle name="Обычный 94 3" xfId="1410"/>
    <cellStyle name="Обычный 94 3 2" xfId="1411"/>
    <cellStyle name="Обычный 94 4" xfId="1412"/>
    <cellStyle name="Обычный 95" xfId="1413"/>
    <cellStyle name="Обычный 95 2" xfId="1414"/>
    <cellStyle name="Обычный 95 2 2" xfId="1415"/>
    <cellStyle name="Обычный 95 2 2 2" xfId="1416"/>
    <cellStyle name="Обычный 95 2 3" xfId="1417"/>
    <cellStyle name="Обычный 95 3" xfId="1418"/>
    <cellStyle name="Обычный 95 3 2" xfId="1419"/>
    <cellStyle name="Обычный 95 4" xfId="1420"/>
    <cellStyle name="Обычный 96" xfId="1421"/>
    <cellStyle name="Обычный 96 2" xfId="1422"/>
    <cellStyle name="Обычный 96 2 2" xfId="1423"/>
    <cellStyle name="Обычный 96 2 2 2" xfId="1424"/>
    <cellStyle name="Обычный 96 2 3" xfId="1425"/>
    <cellStyle name="Обычный 96 3" xfId="1426"/>
    <cellStyle name="Обычный 96 3 2" xfId="1427"/>
    <cellStyle name="Обычный 96 4" xfId="1428"/>
    <cellStyle name="Обычный 97" xfId="1429"/>
    <cellStyle name="Обычный 97 2" xfId="1430"/>
    <cellStyle name="Обычный 97 2 2" xfId="1431"/>
    <cellStyle name="Обычный 97 2 2 2" xfId="1432"/>
    <cellStyle name="Обычный 97 2 3" xfId="1433"/>
    <cellStyle name="Обычный 97 3" xfId="1434"/>
    <cellStyle name="Обычный 97 3 2" xfId="1435"/>
    <cellStyle name="Обычный 97 4" xfId="1436"/>
    <cellStyle name="Обычный 98" xfId="1437"/>
    <cellStyle name="Обычный 98 2" xfId="1438"/>
    <cellStyle name="Обычный 98 2 2" xfId="1439"/>
    <cellStyle name="Обычный 98 2 2 2" xfId="1440"/>
    <cellStyle name="Обычный 98 2 3" xfId="1441"/>
    <cellStyle name="Обычный 98 3" xfId="1442"/>
    <cellStyle name="Обычный 98 3 2" xfId="1443"/>
    <cellStyle name="Обычный 98 4" xfId="1444"/>
    <cellStyle name="Обычный 99" xfId="1445"/>
    <cellStyle name="Обычный 99 2" xfId="1446"/>
    <cellStyle name="Обычный 99 2 2" xfId="1447"/>
    <cellStyle name="Обычный 99 2 2 2" xfId="1448"/>
    <cellStyle name="Обычный 99 2 3" xfId="1449"/>
    <cellStyle name="Обычный 99 3" xfId="1450"/>
    <cellStyle name="Обычный 99 3 2" xfId="1451"/>
    <cellStyle name="Обычный 99 4" xfId="1452"/>
    <cellStyle name="Обычный_tmp" xfId="1"/>
    <cellStyle name="Процентный 10" xfId="1453"/>
    <cellStyle name="Процентный 2" xfId="1454"/>
    <cellStyle name="Процентный 3" xfId="1455"/>
    <cellStyle name="Процентный 4" xfId="1456"/>
    <cellStyle name="Процентный 5" xfId="1457"/>
    <cellStyle name="Процентный 6" xfId="1458"/>
    <cellStyle name="Процентный 7" xfId="1459"/>
    <cellStyle name="Процентный 8" xfId="1460"/>
    <cellStyle name="Процентный 9" xfId="1461"/>
    <cellStyle name="Финансовый 2" xfId="14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94"/>
  <sheetViews>
    <sheetView showZeros="0" tabSelected="1" view="pageBreakPreview" zoomScale="55" zoomScaleNormal="70" zoomScaleSheetLayoutView="55" workbookViewId="0">
      <pane xSplit="2" ySplit="5" topLeftCell="C6" activePane="bottomRight" state="frozen"/>
      <selection activeCell="P14" sqref="P14"/>
      <selection pane="topRight" activeCell="P14" sqref="P14"/>
      <selection pane="bottomLeft" activeCell="P14" sqref="P14"/>
      <selection pane="bottomRight" activeCell="H87" sqref="H87"/>
    </sheetView>
  </sheetViews>
  <sheetFormatPr defaultRowHeight="15.75" x14ac:dyDescent="0.25"/>
  <cols>
    <col min="1" max="1" width="9" style="2" customWidth="1"/>
    <col min="2" max="2" width="81.875" style="28" customWidth="1"/>
    <col min="3" max="3" width="31.125" style="28" customWidth="1"/>
    <col min="4" max="4" width="17.125" style="28" customWidth="1"/>
    <col min="5" max="5" width="15" style="2" customWidth="1"/>
    <col min="6" max="6" width="13.25" style="2" customWidth="1"/>
    <col min="7" max="7" width="17.125" style="2" customWidth="1"/>
    <col min="8" max="8" width="17" style="2" customWidth="1"/>
    <col min="9" max="9" width="9" style="2"/>
    <col min="10" max="10" width="10.25" style="2" bestFit="1" customWidth="1"/>
    <col min="11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187" t="s">
        <v>0</v>
      </c>
      <c r="B1" s="187"/>
      <c r="C1" s="187"/>
      <c r="D1" s="187"/>
      <c r="E1" s="187"/>
      <c r="F1" s="187"/>
    </row>
    <row r="2" spans="1:14" s="1" customFormat="1" ht="26.25" customHeight="1" x14ac:dyDescent="0.2">
      <c r="A2" s="187" t="s">
        <v>588</v>
      </c>
      <c r="B2" s="187"/>
      <c r="C2" s="187"/>
      <c r="D2" s="187"/>
      <c r="E2" s="187"/>
      <c r="F2" s="187"/>
    </row>
    <row r="3" spans="1:14" ht="20.25" customHeight="1" x14ac:dyDescent="0.3">
      <c r="B3" s="3"/>
      <c r="C3" s="3"/>
      <c r="D3" s="3"/>
      <c r="F3" s="5" t="s">
        <v>1</v>
      </c>
    </row>
    <row r="4" spans="1:14" s="6" customFormat="1" ht="47.25" x14ac:dyDescent="0.2">
      <c r="A4" s="95" t="s">
        <v>2</v>
      </c>
      <c r="B4" s="96" t="s">
        <v>3</v>
      </c>
      <c r="C4" s="95" t="s">
        <v>4</v>
      </c>
      <c r="D4" s="95" t="s">
        <v>609</v>
      </c>
      <c r="E4" s="95" t="s">
        <v>5</v>
      </c>
      <c r="F4" s="95" t="s">
        <v>123</v>
      </c>
      <c r="G4" s="185"/>
      <c r="H4" s="185"/>
      <c r="I4" s="185"/>
      <c r="J4" s="185"/>
      <c r="K4" s="185"/>
      <c r="L4" s="185"/>
      <c r="M4" s="185"/>
      <c r="N4" s="185"/>
    </row>
    <row r="5" spans="1:14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185"/>
      <c r="H5" s="185"/>
      <c r="I5" s="185"/>
      <c r="J5" s="185"/>
      <c r="K5" s="185"/>
      <c r="L5" s="185"/>
      <c r="M5" s="185"/>
      <c r="N5" s="185"/>
    </row>
    <row r="6" spans="1:14" x14ac:dyDescent="0.25">
      <c r="A6" s="8" t="s">
        <v>6</v>
      </c>
      <c r="B6" s="9" t="s">
        <v>7</v>
      </c>
      <c r="C6" s="10"/>
      <c r="D6" s="11">
        <f>SUM(D7:D11)</f>
        <v>3668652.3</v>
      </c>
      <c r="E6" s="124">
        <f>SUM(E7:E11)</f>
        <v>959091.6</v>
      </c>
      <c r="F6" s="124">
        <f>E6/D6*100</f>
        <v>26.142886312774859</v>
      </c>
      <c r="G6" s="12"/>
    </row>
    <row r="7" spans="1:14" ht="31.5" x14ac:dyDescent="0.25">
      <c r="A7" s="13" t="s">
        <v>8</v>
      </c>
      <c r="B7" s="14" t="s">
        <v>9</v>
      </c>
      <c r="C7" s="15" t="s">
        <v>16</v>
      </c>
      <c r="D7" s="16">
        <f>Дотации!E52</f>
        <v>41021</v>
      </c>
      <c r="E7" s="16">
        <f>Дотации!F52</f>
        <v>10255</v>
      </c>
      <c r="F7" s="16">
        <f t="shared" ref="F7:F66" si="0">E7/D7*100</f>
        <v>24.999390556056653</v>
      </c>
      <c r="G7" s="17"/>
    </row>
    <row r="8" spans="1:14" ht="31.5" x14ac:dyDescent="0.25">
      <c r="A8" s="13" t="s">
        <v>11</v>
      </c>
      <c r="B8" s="14" t="s">
        <v>597</v>
      </c>
      <c r="C8" s="23" t="s">
        <v>623</v>
      </c>
      <c r="D8" s="16">
        <f>Дотации!H52</f>
        <v>57696</v>
      </c>
      <c r="E8" s="16">
        <f>Дотации!I52</f>
        <v>14424.099999999999</v>
      </c>
      <c r="F8" s="16"/>
      <c r="G8" s="17"/>
    </row>
    <row r="9" spans="1:14" x14ac:dyDescent="0.25">
      <c r="A9" s="13" t="s">
        <v>14</v>
      </c>
      <c r="B9" s="14" t="s">
        <v>12</v>
      </c>
      <c r="C9" s="15" t="s">
        <v>13</v>
      </c>
      <c r="D9" s="16">
        <f>Дотации!K52</f>
        <v>40443.500000000007</v>
      </c>
      <c r="E9" s="16">
        <f>Дотации!L52</f>
        <v>9606</v>
      </c>
      <c r="F9" s="16">
        <f t="shared" si="0"/>
        <v>23.751653541360167</v>
      </c>
    </row>
    <row r="10" spans="1:14" ht="31.5" x14ac:dyDescent="0.25">
      <c r="A10" s="13" t="s">
        <v>17</v>
      </c>
      <c r="B10" s="14" t="s">
        <v>15</v>
      </c>
      <c r="C10" s="15" t="s">
        <v>10</v>
      </c>
      <c r="D10" s="16">
        <f>Дотации!N52</f>
        <v>3284869.6999999997</v>
      </c>
      <c r="E10" s="16">
        <f>Дотации!O52</f>
        <v>866711.5</v>
      </c>
      <c r="F10" s="16">
        <f t="shared" si="0"/>
        <v>26.3849582831246</v>
      </c>
    </row>
    <row r="11" spans="1:14" x14ac:dyDescent="0.25">
      <c r="A11" s="13" t="s">
        <v>596</v>
      </c>
      <c r="B11" s="14" t="s">
        <v>18</v>
      </c>
      <c r="C11" s="15" t="s">
        <v>19</v>
      </c>
      <c r="D11" s="16">
        <f>Дотации!Q52</f>
        <v>244622.10000000003</v>
      </c>
      <c r="E11" s="16">
        <f>Дотации!R52</f>
        <v>58095</v>
      </c>
      <c r="F11" s="16">
        <f t="shared" si="0"/>
        <v>23.748876328017783</v>
      </c>
      <c r="G11" s="18"/>
      <c r="H11" s="18"/>
    </row>
    <row r="12" spans="1:14" x14ac:dyDescent="0.25">
      <c r="A12" s="19" t="s">
        <v>20</v>
      </c>
      <c r="B12" s="168" t="s">
        <v>21</v>
      </c>
      <c r="C12" s="169"/>
      <c r="D12" s="140">
        <f>SUM(D13:D48)</f>
        <v>8325605.5545799993</v>
      </c>
      <c r="E12" s="140">
        <f>SUM(E13:E48)</f>
        <v>420318.9</v>
      </c>
      <c r="F12" s="140">
        <f t="shared" si="0"/>
        <v>5.0485084507610178</v>
      </c>
      <c r="G12" s="12"/>
      <c r="H12" s="12"/>
    </row>
    <row r="13" spans="1:14" ht="70.5" customHeight="1" x14ac:dyDescent="0.25">
      <c r="A13" s="13" t="s">
        <v>22</v>
      </c>
      <c r="B13" s="125" t="s">
        <v>663</v>
      </c>
      <c r="C13" s="15" t="s">
        <v>661</v>
      </c>
      <c r="D13" s="137">
        <f>Субсидии!E271</f>
        <v>1573</v>
      </c>
      <c r="E13" s="137">
        <f>Субсидии!F271</f>
        <v>0</v>
      </c>
      <c r="F13" s="16">
        <f t="shared" si="0"/>
        <v>0</v>
      </c>
      <c r="G13" s="20"/>
      <c r="H13" s="18"/>
      <c r="J13" s="17"/>
    </row>
    <row r="14" spans="1:14" ht="85.5" customHeight="1" x14ac:dyDescent="0.25">
      <c r="A14" s="13" t="s">
        <v>23</v>
      </c>
      <c r="B14" s="125" t="s">
        <v>664</v>
      </c>
      <c r="C14" s="15" t="s">
        <v>662</v>
      </c>
      <c r="D14" s="137">
        <f>Субсидии!H271</f>
        <v>1573.1</v>
      </c>
      <c r="E14" s="137">
        <f>Субсидии!I271</f>
        <v>0</v>
      </c>
      <c r="F14" s="16">
        <f t="shared" si="0"/>
        <v>0</v>
      </c>
      <c r="G14" s="20"/>
      <c r="H14" s="18"/>
    </row>
    <row r="15" spans="1:14" ht="31.5" x14ac:dyDescent="0.25">
      <c r="A15" s="13" t="s">
        <v>24</v>
      </c>
      <c r="B15" s="125" t="s">
        <v>25</v>
      </c>
      <c r="C15" s="15" t="s">
        <v>666</v>
      </c>
      <c r="D15" s="137">
        <f>Субсидии!K271</f>
        <v>18906.900000000001</v>
      </c>
      <c r="E15" s="137">
        <f>Субсидии!L271</f>
        <v>0</v>
      </c>
      <c r="F15" s="16">
        <f t="shared" si="0"/>
        <v>0</v>
      </c>
      <c r="G15" s="20"/>
      <c r="H15" s="18"/>
    </row>
    <row r="16" spans="1:14" ht="31.5" x14ac:dyDescent="0.25">
      <c r="A16" s="13" t="s">
        <v>744</v>
      </c>
      <c r="B16" s="125" t="s">
        <v>27</v>
      </c>
      <c r="C16" s="15" t="s">
        <v>665</v>
      </c>
      <c r="D16" s="137">
        <f>Субсидии!N271</f>
        <v>309650</v>
      </c>
      <c r="E16" s="137">
        <f>Субсидии!O271</f>
        <v>229617</v>
      </c>
      <c r="F16" s="16">
        <f t="shared" si="0"/>
        <v>74.153721944130467</v>
      </c>
      <c r="G16" s="18"/>
      <c r="H16" s="18"/>
    </row>
    <row r="17" spans="1:8" x14ac:dyDescent="0.25">
      <c r="A17" s="13" t="s">
        <v>26</v>
      </c>
      <c r="B17" s="125" t="s">
        <v>667</v>
      </c>
      <c r="C17" s="15" t="s">
        <v>668</v>
      </c>
      <c r="D17" s="137">
        <f>Субсидии!Q271</f>
        <v>78768.800000000003</v>
      </c>
      <c r="E17" s="137">
        <f>Субсидии!R271</f>
        <v>0</v>
      </c>
      <c r="F17" s="16">
        <f t="shared" si="0"/>
        <v>0</v>
      </c>
      <c r="G17" s="18"/>
      <c r="H17" s="18"/>
    </row>
    <row r="18" spans="1:8" ht="54" customHeight="1" x14ac:dyDescent="0.25">
      <c r="A18" s="13" t="s">
        <v>745</v>
      </c>
      <c r="B18" s="138" t="s">
        <v>788</v>
      </c>
      <c r="C18" s="15" t="s">
        <v>30</v>
      </c>
      <c r="D18" s="137">
        <f>Субсидии!T271</f>
        <v>11316.7</v>
      </c>
      <c r="E18" s="137">
        <f>Субсидии!U271</f>
        <v>0</v>
      </c>
      <c r="F18" s="16">
        <f t="shared" si="0"/>
        <v>0</v>
      </c>
      <c r="G18" s="18"/>
      <c r="H18" s="18"/>
    </row>
    <row r="19" spans="1:8" ht="31.5" x14ac:dyDescent="0.25">
      <c r="A19" s="13" t="s">
        <v>28</v>
      </c>
      <c r="B19" s="138" t="s">
        <v>784</v>
      </c>
      <c r="C19" s="15" t="s">
        <v>32</v>
      </c>
      <c r="D19" s="137">
        <f>Субсидии!W271</f>
        <v>1268.9887699999999</v>
      </c>
      <c r="E19" s="137">
        <f>Субсидии!X271</f>
        <v>0</v>
      </c>
      <c r="F19" s="16">
        <f t="shared" si="0"/>
        <v>0</v>
      </c>
      <c r="G19" s="18"/>
      <c r="H19" s="18"/>
    </row>
    <row r="20" spans="1:8" ht="66.75" customHeight="1" x14ac:dyDescent="0.25">
      <c r="A20" s="13" t="s">
        <v>29</v>
      </c>
      <c r="B20" s="138" t="s">
        <v>783</v>
      </c>
      <c r="C20" s="15" t="s">
        <v>34</v>
      </c>
      <c r="D20" s="137">
        <f>Субсидии!Z271</f>
        <v>4766.4045000000015</v>
      </c>
      <c r="E20" s="137">
        <f>Субсидии!AA271</f>
        <v>0</v>
      </c>
      <c r="F20" s="16">
        <f t="shared" si="0"/>
        <v>0</v>
      </c>
      <c r="G20" s="18"/>
      <c r="H20" s="18"/>
    </row>
    <row r="21" spans="1:8" ht="36.75" customHeight="1" x14ac:dyDescent="0.25">
      <c r="A21" s="13" t="s">
        <v>31</v>
      </c>
      <c r="B21" s="138" t="s">
        <v>787</v>
      </c>
      <c r="C21" s="15" t="s">
        <v>703</v>
      </c>
      <c r="D21" s="137">
        <f>Субсидии!AC271</f>
        <v>47678.764049999998</v>
      </c>
      <c r="E21" s="137">
        <f>Субсидии!AD271</f>
        <v>0</v>
      </c>
      <c r="F21" s="16">
        <f t="shared" si="0"/>
        <v>0</v>
      </c>
      <c r="G21" s="18"/>
      <c r="H21" s="18"/>
    </row>
    <row r="22" spans="1:8" ht="31.5" x14ac:dyDescent="0.25">
      <c r="A22" s="13" t="s">
        <v>33</v>
      </c>
      <c r="B22" s="138" t="s">
        <v>785</v>
      </c>
      <c r="C22" s="15" t="s">
        <v>37</v>
      </c>
      <c r="D22" s="137">
        <f>Субсидии!AF271</f>
        <v>2500</v>
      </c>
      <c r="E22" s="137">
        <f>Субсидии!AG271</f>
        <v>0</v>
      </c>
      <c r="F22" s="16">
        <f t="shared" si="0"/>
        <v>0</v>
      </c>
      <c r="G22" s="18"/>
      <c r="H22" s="18"/>
    </row>
    <row r="23" spans="1:8" ht="31.5" x14ac:dyDescent="0.25">
      <c r="A23" s="13" t="s">
        <v>35</v>
      </c>
      <c r="B23" s="138" t="s">
        <v>786</v>
      </c>
      <c r="C23" s="15" t="s">
        <v>39</v>
      </c>
      <c r="D23" s="137">
        <f>Субсидии!AI271</f>
        <v>1100</v>
      </c>
      <c r="E23" s="137">
        <f>Субсидии!AJ271</f>
        <v>0</v>
      </c>
      <c r="F23" s="16">
        <f t="shared" si="0"/>
        <v>0</v>
      </c>
      <c r="G23" s="18"/>
      <c r="H23" s="18"/>
    </row>
    <row r="24" spans="1:8" ht="31.5" x14ac:dyDescent="0.25">
      <c r="A24" s="13" t="s">
        <v>746</v>
      </c>
      <c r="B24" s="138" t="s">
        <v>41</v>
      </c>
      <c r="C24" s="15" t="s">
        <v>669</v>
      </c>
      <c r="D24" s="137">
        <f>Субсидии!AL271</f>
        <v>43953.5</v>
      </c>
      <c r="E24" s="99">
        <f>Субсидии!AM271</f>
        <v>0</v>
      </c>
      <c r="F24" s="64">
        <f t="shared" si="0"/>
        <v>0</v>
      </c>
      <c r="G24" s="18"/>
      <c r="H24" s="18"/>
    </row>
    <row r="25" spans="1:8" x14ac:dyDescent="0.25">
      <c r="A25" s="13" t="s">
        <v>36</v>
      </c>
      <c r="B25" s="125" t="s">
        <v>43</v>
      </c>
      <c r="C25" s="15" t="s">
        <v>670</v>
      </c>
      <c r="D25" s="137">
        <f>Субсидии!AO271</f>
        <v>5100</v>
      </c>
      <c r="E25" s="137">
        <f>Субсидии!AP271</f>
        <v>0</v>
      </c>
      <c r="F25" s="16">
        <f t="shared" si="0"/>
        <v>0</v>
      </c>
      <c r="G25" s="18"/>
      <c r="H25" s="18"/>
    </row>
    <row r="26" spans="1:8" ht="47.25" x14ac:dyDescent="0.25">
      <c r="A26" s="13" t="s">
        <v>38</v>
      </c>
      <c r="B26" s="138" t="s">
        <v>671</v>
      </c>
      <c r="C26" s="15" t="s">
        <v>672</v>
      </c>
      <c r="D26" s="137">
        <f>Субсидии!AR271</f>
        <v>395000</v>
      </c>
      <c r="E26" s="137">
        <f>Субсидии!AS271</f>
        <v>0</v>
      </c>
      <c r="F26" s="16">
        <f t="shared" si="0"/>
        <v>0</v>
      </c>
      <c r="G26" s="18"/>
      <c r="H26" s="18"/>
    </row>
    <row r="27" spans="1:8" ht="68.25" customHeight="1" x14ac:dyDescent="0.25">
      <c r="A27" s="13" t="s">
        <v>40</v>
      </c>
      <c r="B27" s="125" t="s">
        <v>673</v>
      </c>
      <c r="C27" s="15" t="s">
        <v>674</v>
      </c>
      <c r="D27" s="137">
        <f>Субсидии!AU271</f>
        <v>999900</v>
      </c>
      <c r="E27" s="99">
        <f>Субсидии!AV271</f>
        <v>0</v>
      </c>
      <c r="F27" s="64">
        <f t="shared" si="0"/>
        <v>0</v>
      </c>
      <c r="G27" s="18"/>
      <c r="H27" s="18"/>
    </row>
    <row r="28" spans="1:8" ht="48.75" customHeight="1" x14ac:dyDescent="0.25">
      <c r="A28" s="13" t="s">
        <v>747</v>
      </c>
      <c r="B28" s="125" t="s">
        <v>768</v>
      </c>
      <c r="C28" s="15" t="s">
        <v>736</v>
      </c>
      <c r="D28" s="137">
        <f>Субсидии!AX271</f>
        <v>24205.5</v>
      </c>
      <c r="E28" s="137">
        <f>Субсидии!AY271</f>
        <v>0</v>
      </c>
      <c r="F28" s="16">
        <f>E28/D28*100</f>
        <v>0</v>
      </c>
      <c r="G28" s="18"/>
      <c r="H28" s="18"/>
    </row>
    <row r="29" spans="1:8" ht="48.75" customHeight="1" x14ac:dyDescent="0.25">
      <c r="A29" s="13" t="s">
        <v>42</v>
      </c>
      <c r="B29" s="125" t="s">
        <v>675</v>
      </c>
      <c r="C29" s="15" t="s">
        <v>676</v>
      </c>
      <c r="D29" s="137">
        <f>Субсидии!BA271</f>
        <v>15000</v>
      </c>
      <c r="E29" s="137">
        <f>Субсидии!BB271</f>
        <v>0</v>
      </c>
      <c r="F29" s="16">
        <f t="shared" si="0"/>
        <v>0</v>
      </c>
      <c r="G29" s="18"/>
      <c r="H29" s="18"/>
    </row>
    <row r="30" spans="1:8" ht="49.5" customHeight="1" x14ac:dyDescent="0.25">
      <c r="A30" s="13" t="s">
        <v>748</v>
      </c>
      <c r="B30" s="138" t="s">
        <v>572</v>
      </c>
      <c r="C30" s="15" t="s">
        <v>677</v>
      </c>
      <c r="D30" s="137">
        <f>Субсидии!BD271</f>
        <v>300000</v>
      </c>
      <c r="E30" s="137">
        <f>Субсидии!BE271</f>
        <v>0</v>
      </c>
      <c r="F30" s="16">
        <f t="shared" si="0"/>
        <v>0</v>
      </c>
      <c r="G30" s="18"/>
      <c r="H30" s="18"/>
    </row>
    <row r="31" spans="1:8" ht="31.5" x14ac:dyDescent="0.25">
      <c r="A31" s="13" t="s">
        <v>44</v>
      </c>
      <c r="B31" s="125" t="s">
        <v>50</v>
      </c>
      <c r="C31" s="15" t="s">
        <v>678</v>
      </c>
      <c r="D31" s="137">
        <f>Субсидии!BG271</f>
        <v>521933.79999999993</v>
      </c>
      <c r="E31" s="137">
        <f>Субсидии!BH271</f>
        <v>85205.3</v>
      </c>
      <c r="F31" s="16">
        <f t="shared" si="0"/>
        <v>16.324924731833811</v>
      </c>
      <c r="G31" s="18"/>
      <c r="H31" s="18"/>
    </row>
    <row r="32" spans="1:8" ht="36" customHeight="1" x14ac:dyDescent="0.25">
      <c r="A32" s="13" t="s">
        <v>45</v>
      </c>
      <c r="B32" s="138" t="s">
        <v>697</v>
      </c>
      <c r="C32" s="15" t="s">
        <v>698</v>
      </c>
      <c r="D32" s="137">
        <f>Субсидии!BJ271</f>
        <v>80000</v>
      </c>
      <c r="E32" s="137">
        <f>Субсидии!BK271</f>
        <v>0</v>
      </c>
      <c r="F32" s="16">
        <f t="shared" si="0"/>
        <v>0</v>
      </c>
      <c r="G32" s="18"/>
      <c r="H32" s="18"/>
    </row>
    <row r="33" spans="1:8" ht="36" customHeight="1" x14ac:dyDescent="0.25">
      <c r="A33" s="13" t="s">
        <v>46</v>
      </c>
      <c r="B33" s="138" t="s">
        <v>765</v>
      </c>
      <c r="C33" s="15" t="s">
        <v>734</v>
      </c>
      <c r="D33" s="137">
        <f>Субсидии!BM271</f>
        <v>813071.4</v>
      </c>
      <c r="E33" s="137">
        <f>Субсидии!BN271</f>
        <v>0</v>
      </c>
      <c r="F33" s="16">
        <f t="shared" si="0"/>
        <v>0</v>
      </c>
      <c r="G33" s="18"/>
      <c r="H33" s="18"/>
    </row>
    <row r="34" spans="1:8" ht="35.25" customHeight="1" x14ac:dyDescent="0.25">
      <c r="A34" s="13" t="s">
        <v>47</v>
      </c>
      <c r="B34" s="138" t="s">
        <v>771</v>
      </c>
      <c r="C34" s="15" t="s">
        <v>743</v>
      </c>
      <c r="D34" s="137">
        <f>Субсидии!BP271</f>
        <v>3909.8</v>
      </c>
      <c r="E34" s="137">
        <f>Субсидии!BQ271</f>
        <v>0</v>
      </c>
      <c r="F34" s="64">
        <f t="shared" si="0"/>
        <v>0</v>
      </c>
      <c r="G34" s="18"/>
      <c r="H34" s="21"/>
    </row>
    <row r="35" spans="1:8" ht="37.5" customHeight="1" x14ac:dyDescent="0.25">
      <c r="A35" s="13" t="s">
        <v>48</v>
      </c>
      <c r="B35" s="139" t="s">
        <v>679</v>
      </c>
      <c r="C35" s="15" t="s">
        <v>680</v>
      </c>
      <c r="D35" s="137">
        <f>Субсидии!BS271</f>
        <v>580272</v>
      </c>
      <c r="E35" s="137">
        <f>Субсидии!BT271</f>
        <v>105496.60000000002</v>
      </c>
      <c r="F35" s="16">
        <f t="shared" si="0"/>
        <v>18.180542917804068</v>
      </c>
      <c r="G35" s="18"/>
      <c r="H35" s="21"/>
    </row>
    <row r="36" spans="1:8" ht="75" customHeight="1" x14ac:dyDescent="0.25">
      <c r="A36" s="13" t="s">
        <v>749</v>
      </c>
      <c r="B36" s="139" t="s">
        <v>681</v>
      </c>
      <c r="C36" s="15" t="s">
        <v>682</v>
      </c>
      <c r="D36" s="137">
        <f>Субсидии!BV271</f>
        <v>453219.30000000016</v>
      </c>
      <c r="E36" s="137">
        <f>Субсидии!BW271</f>
        <v>0</v>
      </c>
      <c r="F36" s="64">
        <f t="shared" si="0"/>
        <v>0</v>
      </c>
      <c r="G36" s="18"/>
      <c r="H36" s="21"/>
    </row>
    <row r="37" spans="1:8" ht="31.5" x14ac:dyDescent="0.25">
      <c r="A37" s="13" t="s">
        <v>49</v>
      </c>
      <c r="B37" s="139" t="s">
        <v>683</v>
      </c>
      <c r="C37" s="15" t="s">
        <v>684</v>
      </c>
      <c r="D37" s="137">
        <f>Субсидии!BY271</f>
        <v>25510.2</v>
      </c>
      <c r="E37" s="137">
        <f>Субсидии!BZ271</f>
        <v>0</v>
      </c>
      <c r="F37" s="64">
        <f t="shared" si="0"/>
        <v>0</v>
      </c>
      <c r="G37" s="18"/>
      <c r="H37" s="21"/>
    </row>
    <row r="38" spans="1:8" ht="31.5" x14ac:dyDescent="0.25">
      <c r="A38" s="13" t="s">
        <v>51</v>
      </c>
      <c r="B38" s="139" t="s">
        <v>685</v>
      </c>
      <c r="C38" s="15" t="s">
        <v>686</v>
      </c>
      <c r="D38" s="137">
        <f>Субсидии!CB271</f>
        <v>103486.19999999998</v>
      </c>
      <c r="E38" s="137">
        <f>Субсидии!CC271</f>
        <v>0</v>
      </c>
      <c r="F38" s="64">
        <f t="shared" si="0"/>
        <v>0</v>
      </c>
      <c r="G38" s="18"/>
      <c r="H38" s="21"/>
    </row>
    <row r="39" spans="1:8" ht="37.5" customHeight="1" x14ac:dyDescent="0.25">
      <c r="A39" s="13" t="s">
        <v>52</v>
      </c>
      <c r="B39" s="139" t="s">
        <v>687</v>
      </c>
      <c r="C39" s="15" t="s">
        <v>688</v>
      </c>
      <c r="D39" s="137">
        <f>Субсидии!CE271</f>
        <v>195205</v>
      </c>
      <c r="E39" s="137">
        <f>Субсидии!CF271</f>
        <v>0</v>
      </c>
      <c r="F39" s="64">
        <f t="shared" si="0"/>
        <v>0</v>
      </c>
      <c r="G39" s="18"/>
      <c r="H39" s="21"/>
    </row>
    <row r="40" spans="1:8" ht="63" x14ac:dyDescent="0.25">
      <c r="A40" s="13" t="s">
        <v>53</v>
      </c>
      <c r="B40" s="139" t="s">
        <v>689</v>
      </c>
      <c r="C40" s="15" t="s">
        <v>690</v>
      </c>
      <c r="D40" s="137">
        <f>Субсидии!CH271</f>
        <v>35000</v>
      </c>
      <c r="E40" s="137">
        <f>Субсидии!CI271</f>
        <v>0</v>
      </c>
      <c r="F40" s="64">
        <f t="shared" si="0"/>
        <v>0</v>
      </c>
      <c r="G40" s="18"/>
      <c r="H40" s="21"/>
    </row>
    <row r="41" spans="1:8" ht="47.25" x14ac:dyDescent="0.25">
      <c r="A41" s="13" t="s">
        <v>750</v>
      </c>
      <c r="B41" s="139" t="s">
        <v>691</v>
      </c>
      <c r="C41" s="15" t="s">
        <v>692</v>
      </c>
      <c r="D41" s="137">
        <f>Субсидии!CK271</f>
        <v>100000</v>
      </c>
      <c r="E41" s="137">
        <f>Субсидии!CL271</f>
        <v>0</v>
      </c>
      <c r="F41" s="64">
        <f t="shared" si="0"/>
        <v>0</v>
      </c>
      <c r="G41" s="18"/>
      <c r="H41" s="21"/>
    </row>
    <row r="42" spans="1:8" ht="63" x14ac:dyDescent="0.25">
      <c r="A42" s="13" t="s">
        <v>751</v>
      </c>
      <c r="B42" s="139" t="s">
        <v>693</v>
      </c>
      <c r="C42" s="15" t="s">
        <v>694</v>
      </c>
      <c r="D42" s="137">
        <f>Субсидии!CN271</f>
        <v>650000</v>
      </c>
      <c r="E42" s="137">
        <f>Субсидии!CO271</f>
        <v>0</v>
      </c>
      <c r="F42" s="64">
        <f t="shared" si="0"/>
        <v>0</v>
      </c>
      <c r="G42" s="18"/>
      <c r="H42" s="21"/>
    </row>
    <row r="43" spans="1:8" ht="31.5" x14ac:dyDescent="0.25">
      <c r="A43" s="13" t="s">
        <v>752</v>
      </c>
      <c r="B43" s="139" t="s">
        <v>695</v>
      </c>
      <c r="C43" s="15" t="s">
        <v>696</v>
      </c>
      <c r="D43" s="137">
        <f>Субсидии!CQ271</f>
        <v>20000</v>
      </c>
      <c r="E43" s="137">
        <f>Субсидии!CR271</f>
        <v>0</v>
      </c>
      <c r="F43" s="64">
        <f t="shared" si="0"/>
        <v>0</v>
      </c>
      <c r="G43" s="18"/>
      <c r="H43" s="21"/>
    </row>
    <row r="44" spans="1:8" ht="47.25" x14ac:dyDescent="0.25">
      <c r="A44" s="13" t="s">
        <v>753</v>
      </c>
      <c r="B44" s="139" t="s">
        <v>759</v>
      </c>
      <c r="C44" s="15" t="s">
        <v>702</v>
      </c>
      <c r="D44" s="137">
        <f>Субсидии!CT271</f>
        <v>1007240.8</v>
      </c>
      <c r="E44" s="137">
        <f>Субсидии!CU271</f>
        <v>0</v>
      </c>
      <c r="F44" s="64">
        <f t="shared" si="0"/>
        <v>0</v>
      </c>
      <c r="G44" s="18"/>
      <c r="H44" s="21"/>
    </row>
    <row r="45" spans="1:8" ht="63" x14ac:dyDescent="0.25">
      <c r="A45" s="13" t="s">
        <v>754</v>
      </c>
      <c r="B45" s="139" t="s">
        <v>760</v>
      </c>
      <c r="C45" s="15" t="s">
        <v>709</v>
      </c>
      <c r="D45" s="137">
        <f>Субсидии!CW271</f>
        <v>1355891.6</v>
      </c>
      <c r="E45" s="137">
        <f>Субсидии!CX271</f>
        <v>0</v>
      </c>
      <c r="F45" s="64"/>
      <c r="G45" s="18"/>
      <c r="H45" s="21"/>
    </row>
    <row r="46" spans="1:8" ht="63" x14ac:dyDescent="0.25">
      <c r="A46" s="13" t="s">
        <v>755</v>
      </c>
      <c r="B46" s="139" t="s">
        <v>762</v>
      </c>
      <c r="C46" s="23" t="s">
        <v>728</v>
      </c>
      <c r="D46" s="137">
        <f>Субсидии!CZ271</f>
        <v>43762.7</v>
      </c>
      <c r="E46" s="137">
        <f>Субсидии!DA271</f>
        <v>0</v>
      </c>
      <c r="F46" s="64">
        <f t="shared" si="0"/>
        <v>0</v>
      </c>
      <c r="G46" s="18"/>
      <c r="H46" s="21"/>
    </row>
    <row r="47" spans="1:8" ht="31.5" x14ac:dyDescent="0.25">
      <c r="A47" s="13" t="s">
        <v>756</v>
      </c>
      <c r="B47" s="139" t="s">
        <v>789</v>
      </c>
      <c r="C47" s="15" t="s">
        <v>706</v>
      </c>
      <c r="D47" s="137">
        <f>Субсидии!DC271</f>
        <v>55805.280900000005</v>
      </c>
      <c r="E47" s="137">
        <f>Субсидии!DD271</f>
        <v>0</v>
      </c>
      <c r="F47" s="64">
        <f t="shared" si="0"/>
        <v>0</v>
      </c>
      <c r="G47" s="18"/>
      <c r="H47" s="21"/>
    </row>
    <row r="48" spans="1:8" ht="31.5" x14ac:dyDescent="0.25">
      <c r="A48" s="13" t="s">
        <v>757</v>
      </c>
      <c r="B48" s="139" t="s">
        <v>790</v>
      </c>
      <c r="C48" s="15" t="s">
        <v>707</v>
      </c>
      <c r="D48" s="137">
        <f>Субсидии!DF271</f>
        <v>19035.816360000001</v>
      </c>
      <c r="E48" s="137">
        <f>Субсидии!DG271</f>
        <v>0</v>
      </c>
      <c r="F48" s="64">
        <f t="shared" si="0"/>
        <v>0</v>
      </c>
      <c r="G48" s="18"/>
      <c r="H48" s="21"/>
    </row>
    <row r="49" spans="1:10" x14ac:dyDescent="0.25">
      <c r="A49" s="22" t="s">
        <v>54</v>
      </c>
      <c r="B49" s="171" t="s">
        <v>55</v>
      </c>
      <c r="C49" s="171"/>
      <c r="D49" s="146">
        <f>SUM(D50:D69)</f>
        <v>17994701.199999996</v>
      </c>
      <c r="E49" s="170">
        <f>SUM(E50:E69)</f>
        <v>3798775.4644900006</v>
      </c>
      <c r="F49" s="170">
        <f t="shared" si="0"/>
        <v>21.11052260478769</v>
      </c>
      <c r="G49" s="12"/>
      <c r="H49" s="12"/>
      <c r="I49" s="17"/>
      <c r="J49" s="17"/>
    </row>
    <row r="50" spans="1:10" ht="47.25" x14ac:dyDescent="0.25">
      <c r="A50" s="13" t="s">
        <v>56</v>
      </c>
      <c r="B50" s="145" t="s">
        <v>57</v>
      </c>
      <c r="C50" s="15" t="s">
        <v>714</v>
      </c>
      <c r="D50" s="16">
        <f>'Субвенции '!E364</f>
        <v>76529.899999999994</v>
      </c>
      <c r="E50" s="16">
        <f>'Субвенции '!F364</f>
        <v>13863.400000000001</v>
      </c>
      <c r="F50" s="16">
        <f t="shared" si="0"/>
        <v>18.115011257038102</v>
      </c>
      <c r="G50" s="20"/>
      <c r="H50" s="18"/>
    </row>
    <row r="51" spans="1:10" ht="78.75" x14ac:dyDescent="0.25">
      <c r="A51" s="13" t="s">
        <v>58</v>
      </c>
      <c r="B51" s="145" t="s">
        <v>715</v>
      </c>
      <c r="C51" s="15" t="s">
        <v>716</v>
      </c>
      <c r="D51" s="16">
        <f>'Субвенции '!H364</f>
        <v>20793.900000000001</v>
      </c>
      <c r="E51" s="16">
        <f>'Субвенции '!I364</f>
        <v>4003.8235499999996</v>
      </c>
      <c r="F51" s="16">
        <f t="shared" si="0"/>
        <v>19.254798522643657</v>
      </c>
      <c r="G51" s="18"/>
      <c r="H51" s="18"/>
    </row>
    <row r="52" spans="1:10" ht="47.25" x14ac:dyDescent="0.25">
      <c r="A52" s="13" t="s">
        <v>59</v>
      </c>
      <c r="B52" s="145" t="s">
        <v>60</v>
      </c>
      <c r="C52" s="15" t="s">
        <v>717</v>
      </c>
      <c r="D52" s="16">
        <f>'Субвенции '!K364</f>
        <v>569313.30000000005</v>
      </c>
      <c r="E52" s="16">
        <f>'Субвенции '!L364</f>
        <v>127272.22826999999</v>
      </c>
      <c r="F52" s="16">
        <f t="shared" si="0"/>
        <v>22.355393466128401</v>
      </c>
      <c r="G52" s="18"/>
      <c r="H52" s="18"/>
    </row>
    <row r="53" spans="1:10" ht="31.5" x14ac:dyDescent="0.25">
      <c r="A53" s="13" t="s">
        <v>61</v>
      </c>
      <c r="B53" s="145" t="s">
        <v>62</v>
      </c>
      <c r="C53" s="15" t="s">
        <v>718</v>
      </c>
      <c r="D53" s="16">
        <f>'Субвенции '!N364</f>
        <v>4657270.3999999994</v>
      </c>
      <c r="E53" s="16">
        <f>'Субвенции '!O364</f>
        <v>881003.00000000012</v>
      </c>
      <c r="F53" s="16">
        <f t="shared" si="0"/>
        <v>18.916724268361147</v>
      </c>
      <c r="G53" s="18"/>
      <c r="H53" s="18"/>
    </row>
    <row r="54" spans="1:10" ht="47.25" x14ac:dyDescent="0.25">
      <c r="A54" s="13" t="s">
        <v>63</v>
      </c>
      <c r="B54" s="145" t="s">
        <v>66</v>
      </c>
      <c r="C54" s="15" t="s">
        <v>720</v>
      </c>
      <c r="D54" s="16">
        <f>'Субвенции '!Q364</f>
        <v>276550.40000000002</v>
      </c>
      <c r="E54" s="16">
        <f>'Субвенции '!R364</f>
        <v>55525.414699999994</v>
      </c>
      <c r="F54" s="16">
        <f t="shared" si="0"/>
        <v>20.077864541146926</v>
      </c>
      <c r="G54" s="18"/>
      <c r="H54" s="18"/>
    </row>
    <row r="55" spans="1:10" ht="110.25" x14ac:dyDescent="0.25">
      <c r="A55" s="13" t="s">
        <v>64</v>
      </c>
      <c r="B55" s="145" t="s">
        <v>68</v>
      </c>
      <c r="C55" s="15" t="s">
        <v>721</v>
      </c>
      <c r="D55" s="16">
        <f>'Субвенции '!T364</f>
        <v>19831.099999999999</v>
      </c>
      <c r="E55" s="16">
        <f>'Субвенции '!U364</f>
        <v>2995.1092799999997</v>
      </c>
      <c r="F55" s="16">
        <f t="shared" si="0"/>
        <v>15.10309201204169</v>
      </c>
      <c r="G55" s="18"/>
      <c r="H55" s="18"/>
    </row>
    <row r="56" spans="1:10" ht="31.5" x14ac:dyDescent="0.25">
      <c r="A56" s="13" t="s">
        <v>65</v>
      </c>
      <c r="B56" s="145" t="s">
        <v>70</v>
      </c>
      <c r="C56" s="15" t="s">
        <v>719</v>
      </c>
      <c r="D56" s="16">
        <f>'Субвенции '!W364</f>
        <v>11382111.599999998</v>
      </c>
      <c r="E56" s="16">
        <f>'Субвенции '!X364</f>
        <v>2395449.2678400003</v>
      </c>
      <c r="F56" s="16">
        <f t="shared" si="0"/>
        <v>21.045736960090963</v>
      </c>
      <c r="G56" s="18"/>
      <c r="H56" s="18"/>
    </row>
    <row r="57" spans="1:10" ht="94.5" x14ac:dyDescent="0.25">
      <c r="A57" s="13" t="s">
        <v>67</v>
      </c>
      <c r="B57" s="145" t="s">
        <v>74</v>
      </c>
      <c r="C57" s="15" t="s">
        <v>722</v>
      </c>
      <c r="D57" s="16">
        <f>'Субвенции '!Z364</f>
        <v>44828.199999999983</v>
      </c>
      <c r="E57" s="16">
        <f>'Субвенции '!AA364</f>
        <v>9123.7978199999998</v>
      </c>
      <c r="F57" s="16">
        <f t="shared" si="0"/>
        <v>20.352808767695343</v>
      </c>
      <c r="G57" s="18"/>
      <c r="H57" s="18"/>
    </row>
    <row r="58" spans="1:10" ht="78.75" x14ac:dyDescent="0.25">
      <c r="A58" s="13" t="s">
        <v>69</v>
      </c>
      <c r="B58" s="145" t="s">
        <v>76</v>
      </c>
      <c r="C58" s="15" t="s">
        <v>723</v>
      </c>
      <c r="D58" s="16">
        <f>'Субвенции '!AC364</f>
        <v>1869.1999999999998</v>
      </c>
      <c r="E58" s="16">
        <f>'Субвенции '!AD364</f>
        <v>47.6</v>
      </c>
      <c r="F58" s="16">
        <f t="shared" si="0"/>
        <v>2.5465439760325275</v>
      </c>
      <c r="G58" s="18"/>
      <c r="H58" s="18"/>
    </row>
    <row r="59" spans="1:10" ht="47.25" x14ac:dyDescent="0.25">
      <c r="A59" s="13" t="s">
        <v>71</v>
      </c>
      <c r="B59" s="145" t="s">
        <v>78</v>
      </c>
      <c r="C59" s="15" t="s">
        <v>79</v>
      </c>
      <c r="D59" s="16">
        <f>'Субвенции '!AF364</f>
        <v>42172.799999999974</v>
      </c>
      <c r="E59" s="16">
        <f>'Субвенции '!AG364</f>
        <v>8992.1695799999979</v>
      </c>
      <c r="F59" s="16">
        <f t="shared" si="0"/>
        <v>21.322201940587306</v>
      </c>
      <c r="G59" s="18"/>
      <c r="H59" s="18"/>
    </row>
    <row r="60" spans="1:10" ht="47.25" x14ac:dyDescent="0.25">
      <c r="A60" s="13" t="s">
        <v>72</v>
      </c>
      <c r="B60" s="145" t="s">
        <v>81</v>
      </c>
      <c r="C60" s="15" t="s">
        <v>82</v>
      </c>
      <c r="D60" s="16">
        <f>'Субвенции '!AI364</f>
        <v>710621.7</v>
      </c>
      <c r="E60" s="16">
        <f>'Субвенции '!AJ364</f>
        <v>262110.8</v>
      </c>
      <c r="F60" s="16">
        <f t="shared" si="0"/>
        <v>36.884716579862392</v>
      </c>
      <c r="G60" s="18"/>
      <c r="H60" s="18"/>
    </row>
    <row r="61" spans="1:10" ht="47.25" x14ac:dyDescent="0.25">
      <c r="A61" s="13" t="s">
        <v>73</v>
      </c>
      <c r="B61" s="145" t="s">
        <v>84</v>
      </c>
      <c r="C61" s="23" t="s">
        <v>724</v>
      </c>
      <c r="D61" s="16">
        <f>'Субвенции '!AL364</f>
        <v>19235.400000000009</v>
      </c>
      <c r="E61" s="16">
        <f>'Субвенции '!AM364</f>
        <v>3909.4266599999992</v>
      </c>
      <c r="F61" s="16">
        <f t="shared" si="0"/>
        <v>20.324124582800447</v>
      </c>
      <c r="G61" s="18"/>
      <c r="H61" s="18"/>
    </row>
    <row r="62" spans="1:10" ht="63" x14ac:dyDescent="0.25">
      <c r="A62" s="13" t="s">
        <v>75</v>
      </c>
      <c r="B62" s="145" t="s">
        <v>86</v>
      </c>
      <c r="C62" s="23" t="s">
        <v>725</v>
      </c>
      <c r="D62" s="16">
        <f>'Субвенции '!AO364</f>
        <v>11582.400000000001</v>
      </c>
      <c r="E62" s="16">
        <f>'Субвенции '!AP364</f>
        <v>2223.6999999999998</v>
      </c>
      <c r="F62" s="16">
        <f t="shared" si="0"/>
        <v>19.19895703826495</v>
      </c>
      <c r="G62" s="18"/>
      <c r="H62" s="18"/>
    </row>
    <row r="63" spans="1:10" ht="31.5" x14ac:dyDescent="0.25">
      <c r="A63" s="13" t="s">
        <v>77</v>
      </c>
      <c r="B63" s="145" t="s">
        <v>88</v>
      </c>
      <c r="C63" s="15" t="s">
        <v>89</v>
      </c>
      <c r="D63" s="16">
        <f>'Субвенции '!AR364</f>
        <v>75631.099999999991</v>
      </c>
      <c r="E63" s="16">
        <f>'Субвенции '!AS364</f>
        <v>17961</v>
      </c>
      <c r="F63" s="16">
        <f t="shared" si="0"/>
        <v>23.748167089993405</v>
      </c>
      <c r="G63" s="18"/>
      <c r="H63" s="18"/>
    </row>
    <row r="64" spans="1:10" ht="94.5" x14ac:dyDescent="0.25">
      <c r="A64" s="13" t="s">
        <v>80</v>
      </c>
      <c r="B64" s="145" t="s">
        <v>91</v>
      </c>
      <c r="C64" s="15" t="s">
        <v>726</v>
      </c>
      <c r="D64" s="16">
        <f>'Субвенции '!AU364</f>
        <v>9720</v>
      </c>
      <c r="E64" s="16">
        <f>'Субвенции '!AV364</f>
        <v>2028.1999999999998</v>
      </c>
      <c r="F64" s="16">
        <f t="shared" si="0"/>
        <v>20.86625514403292</v>
      </c>
      <c r="G64" s="18"/>
      <c r="H64" s="18"/>
    </row>
    <row r="65" spans="1:9" ht="47.25" x14ac:dyDescent="0.25">
      <c r="A65" s="13" t="s">
        <v>83</v>
      </c>
      <c r="B65" s="125" t="s">
        <v>93</v>
      </c>
      <c r="C65" s="15" t="s">
        <v>94</v>
      </c>
      <c r="D65" s="137">
        <f>'Субвенции '!AX364</f>
        <v>44608.500000000153</v>
      </c>
      <c r="E65" s="16">
        <f>'Субвенции '!AY364</f>
        <v>7507.9523500000023</v>
      </c>
      <c r="F65" s="16">
        <f t="shared" si="0"/>
        <v>16.830766221684158</v>
      </c>
      <c r="G65" s="24"/>
      <c r="H65" s="20"/>
      <c r="I65" s="17"/>
    </row>
    <row r="66" spans="1:9" ht="31.5" x14ac:dyDescent="0.25">
      <c r="A66" s="13" t="s">
        <v>85</v>
      </c>
      <c r="B66" s="145" t="s">
        <v>95</v>
      </c>
      <c r="C66" s="15" t="s">
        <v>96</v>
      </c>
      <c r="D66" s="16">
        <f>'Субвенции '!BA364</f>
        <v>10200.100000000006</v>
      </c>
      <c r="E66" s="16">
        <f>'Субвенции '!BB364</f>
        <v>1940.1744400000002</v>
      </c>
      <c r="F66" s="16">
        <f t="shared" si="0"/>
        <v>19.021131557533742</v>
      </c>
      <c r="G66" s="18"/>
      <c r="H66" s="18"/>
    </row>
    <row r="67" spans="1:9" ht="47.25" x14ac:dyDescent="0.25">
      <c r="A67" s="13" t="s">
        <v>87</v>
      </c>
      <c r="B67" s="145" t="s">
        <v>97</v>
      </c>
      <c r="C67" s="15" t="s">
        <v>98</v>
      </c>
      <c r="D67" s="16">
        <f>'Субвенции '!BD364</f>
        <v>14771.799999999992</v>
      </c>
      <c r="E67" s="16">
        <f>'Субвенции '!BE364</f>
        <v>2718.6000000000004</v>
      </c>
      <c r="F67" s="16">
        <f t="shared" ref="F67:F78" si="1">E67/D67*100</f>
        <v>18.403985973273411</v>
      </c>
      <c r="G67" s="18"/>
      <c r="H67" s="18"/>
    </row>
    <row r="68" spans="1:9" ht="47.25" x14ac:dyDescent="0.25">
      <c r="A68" s="13" t="s">
        <v>90</v>
      </c>
      <c r="B68" s="145" t="s">
        <v>99</v>
      </c>
      <c r="C68" s="15" t="s">
        <v>100</v>
      </c>
      <c r="D68" s="16">
        <f>'Субвенции '!BG364</f>
        <v>183.69999999999993</v>
      </c>
      <c r="E68" s="16">
        <f>'Субвенции '!BH364</f>
        <v>0</v>
      </c>
      <c r="F68" s="16">
        <f t="shared" si="1"/>
        <v>0</v>
      </c>
      <c r="G68" s="18"/>
      <c r="H68" s="18"/>
    </row>
    <row r="69" spans="1:9" ht="24.75" customHeight="1" x14ac:dyDescent="0.25">
      <c r="A69" s="13" t="s">
        <v>92</v>
      </c>
      <c r="B69" s="145" t="s">
        <v>101</v>
      </c>
      <c r="C69" s="15" t="s">
        <v>102</v>
      </c>
      <c r="D69" s="16">
        <f>'Субвенции '!BJ364</f>
        <v>6875.6999999999989</v>
      </c>
      <c r="E69" s="16">
        <f>'Субвенции '!BK364</f>
        <v>99.8</v>
      </c>
      <c r="F69" s="16">
        <f t="shared" si="1"/>
        <v>1.4514885757086553</v>
      </c>
      <c r="G69" s="18"/>
      <c r="H69" s="18"/>
    </row>
    <row r="70" spans="1:9" x14ac:dyDescent="0.25">
      <c r="A70" s="25" t="s">
        <v>103</v>
      </c>
      <c r="B70" s="129" t="s">
        <v>104</v>
      </c>
      <c r="C70" s="130"/>
      <c r="D70" s="131">
        <f>SUM(D71:D77)</f>
        <v>1581115.5</v>
      </c>
      <c r="E70" s="131">
        <f>SUM(E71:E77)</f>
        <v>76000</v>
      </c>
      <c r="F70" s="131">
        <f t="shared" si="1"/>
        <v>4.8067329679583812</v>
      </c>
      <c r="G70" s="12"/>
      <c r="H70" s="12"/>
    </row>
    <row r="71" spans="1:9" ht="82.5" customHeight="1" x14ac:dyDescent="0.25">
      <c r="A71" s="13" t="s">
        <v>105</v>
      </c>
      <c r="B71" s="138" t="s">
        <v>792</v>
      </c>
      <c r="C71" s="172" t="s">
        <v>620</v>
      </c>
      <c r="D71" s="137">
        <f>Иные!E110</f>
        <v>299900</v>
      </c>
      <c r="E71" s="137">
        <f>Иные!F108</f>
        <v>0</v>
      </c>
      <c r="F71" s="137">
        <f t="shared" si="1"/>
        <v>0</v>
      </c>
      <c r="G71" s="18"/>
      <c r="H71" s="18"/>
    </row>
    <row r="72" spans="1:9" ht="31.5" x14ac:dyDescent="0.25">
      <c r="A72" s="13" t="s">
        <v>106</v>
      </c>
      <c r="B72" s="138" t="s">
        <v>606</v>
      </c>
      <c r="C72" s="173" t="s">
        <v>621</v>
      </c>
      <c r="D72" s="137">
        <f>Иные!H110</f>
        <v>100000</v>
      </c>
      <c r="E72" s="137">
        <f>Иные!I110</f>
        <v>0</v>
      </c>
      <c r="F72" s="137">
        <f t="shared" si="1"/>
        <v>0</v>
      </c>
      <c r="G72" s="18"/>
      <c r="H72" s="18"/>
    </row>
    <row r="73" spans="1:9" ht="31.5" x14ac:dyDescent="0.25">
      <c r="A73" s="13" t="s">
        <v>107</v>
      </c>
      <c r="B73" s="138" t="s">
        <v>109</v>
      </c>
      <c r="C73" s="173" t="s">
        <v>110</v>
      </c>
      <c r="D73" s="174">
        <f>Иные!K110</f>
        <v>26497</v>
      </c>
      <c r="E73" s="174">
        <f>Иные!L110</f>
        <v>0</v>
      </c>
      <c r="F73" s="137">
        <f t="shared" si="1"/>
        <v>0</v>
      </c>
      <c r="G73" s="18"/>
      <c r="H73" s="18"/>
    </row>
    <row r="74" spans="1:9" ht="31.5" x14ac:dyDescent="0.25">
      <c r="A74" s="13" t="s">
        <v>108</v>
      </c>
      <c r="B74" s="138" t="s">
        <v>712</v>
      </c>
      <c r="C74" s="173" t="s">
        <v>112</v>
      </c>
      <c r="D74" s="174">
        <f>Иные!N110</f>
        <v>150000</v>
      </c>
      <c r="E74" s="174">
        <f>Иные!O110</f>
        <v>0</v>
      </c>
      <c r="F74" s="137"/>
      <c r="G74" s="18"/>
      <c r="H74" s="20"/>
    </row>
    <row r="75" spans="1:9" ht="36.75" customHeight="1" x14ac:dyDescent="0.25">
      <c r="A75" s="13" t="s">
        <v>111</v>
      </c>
      <c r="B75" s="138" t="s">
        <v>794</v>
      </c>
      <c r="C75" s="172" t="s">
        <v>727</v>
      </c>
      <c r="D75" s="174">
        <f>Иные!Q110</f>
        <v>102186.00000000001</v>
      </c>
      <c r="E75" s="174">
        <f>Иные!R110</f>
        <v>76000</v>
      </c>
      <c r="F75" s="137">
        <f t="shared" si="1"/>
        <v>74.374180416103954</v>
      </c>
      <c r="G75" s="18"/>
      <c r="H75" s="18"/>
    </row>
    <row r="76" spans="1:9" ht="68.25" customHeight="1" x14ac:dyDescent="0.25">
      <c r="A76" s="13" t="s">
        <v>619</v>
      </c>
      <c r="B76" s="138" t="s">
        <v>113</v>
      </c>
      <c r="C76" s="173" t="s">
        <v>622</v>
      </c>
      <c r="D76" s="174">
        <f>Иные!T110</f>
        <v>747532.5</v>
      </c>
      <c r="E76" s="174">
        <f>Иные!U110</f>
        <v>0</v>
      </c>
      <c r="F76" s="137">
        <f t="shared" si="1"/>
        <v>0</v>
      </c>
      <c r="G76" s="18"/>
      <c r="H76" s="18"/>
    </row>
    <row r="77" spans="1:9" ht="68.25" customHeight="1" x14ac:dyDescent="0.25">
      <c r="A77" s="13" t="s">
        <v>711</v>
      </c>
      <c r="B77" s="138" t="s">
        <v>584</v>
      </c>
      <c r="C77" s="172" t="s">
        <v>587</v>
      </c>
      <c r="D77" s="174">
        <f>Иные!W110</f>
        <v>155000</v>
      </c>
      <c r="E77" s="174">
        <f>Иные!X110</f>
        <v>0</v>
      </c>
      <c r="F77" s="137">
        <f t="shared" si="1"/>
        <v>0</v>
      </c>
      <c r="G77" s="18"/>
      <c r="H77" s="18"/>
    </row>
    <row r="78" spans="1:9" x14ac:dyDescent="0.25">
      <c r="A78" s="13"/>
      <c r="B78" s="175" t="s">
        <v>114</v>
      </c>
      <c r="C78" s="173"/>
      <c r="D78" s="176">
        <f>D6+D12+D49+D70</f>
        <v>31570074.554579996</v>
      </c>
      <c r="E78" s="177">
        <f>E6+E12+E49+E70</f>
        <v>5254185.9644900002</v>
      </c>
      <c r="F78" s="177">
        <f t="shared" si="1"/>
        <v>16.642931759335216</v>
      </c>
      <c r="G78" s="12"/>
      <c r="H78" s="18"/>
    </row>
    <row r="79" spans="1:9" x14ac:dyDescent="0.25">
      <c r="A79" s="18"/>
      <c r="B79" s="26"/>
      <c r="C79" s="4"/>
      <c r="D79" s="4"/>
      <c r="E79" s="18"/>
      <c r="F79" s="20"/>
      <c r="G79" s="20"/>
      <c r="H79" s="18"/>
    </row>
    <row r="80" spans="1:9" ht="23.25" customHeight="1" x14ac:dyDescent="0.2">
      <c r="A80" s="186" t="s">
        <v>611</v>
      </c>
      <c r="B80" s="186"/>
      <c r="C80" s="186"/>
      <c r="D80" s="186"/>
      <c r="E80" s="186"/>
      <c r="F80" s="186"/>
      <c r="G80" s="20"/>
      <c r="H80" s="18"/>
    </row>
    <row r="81" spans="1:8" ht="71.25" customHeight="1" x14ac:dyDescent="0.2">
      <c r="A81" s="186" t="s">
        <v>758</v>
      </c>
      <c r="B81" s="186"/>
      <c r="C81" s="186"/>
      <c r="D81" s="186"/>
      <c r="E81" s="186"/>
      <c r="F81" s="186"/>
      <c r="G81" s="20"/>
      <c r="H81" s="18"/>
    </row>
    <row r="82" spans="1:8" ht="69.75" customHeight="1" x14ac:dyDescent="0.2">
      <c r="A82" s="186" t="s">
        <v>761</v>
      </c>
      <c r="B82" s="186"/>
      <c r="C82" s="186"/>
      <c r="D82" s="186"/>
      <c r="E82" s="186"/>
      <c r="F82" s="186"/>
      <c r="G82" s="17"/>
    </row>
    <row r="83" spans="1:8" ht="34.5" customHeight="1" x14ac:dyDescent="0.2">
      <c r="A83" s="186" t="s">
        <v>764</v>
      </c>
      <c r="B83" s="186"/>
      <c r="C83" s="186"/>
      <c r="D83" s="186"/>
      <c r="E83" s="186"/>
      <c r="F83" s="186"/>
      <c r="G83" s="17"/>
    </row>
    <row r="84" spans="1:8" ht="57.75" customHeight="1" x14ac:dyDescent="0.2">
      <c r="A84" s="186" t="s">
        <v>767</v>
      </c>
      <c r="B84" s="186"/>
      <c r="C84" s="186"/>
      <c r="D84" s="186"/>
      <c r="E84" s="186"/>
      <c r="F84" s="186"/>
      <c r="G84" s="17"/>
    </row>
    <row r="85" spans="1:8" ht="37.5" customHeight="1" x14ac:dyDescent="0.2">
      <c r="A85" s="186" t="s">
        <v>770</v>
      </c>
      <c r="B85" s="186"/>
      <c r="C85" s="186"/>
      <c r="D85" s="186"/>
      <c r="E85" s="186"/>
      <c r="F85" s="186"/>
      <c r="G85" s="17"/>
    </row>
    <row r="86" spans="1:8" ht="67.5" customHeight="1" x14ac:dyDescent="0.2">
      <c r="A86" s="186" t="s">
        <v>779</v>
      </c>
      <c r="B86" s="186"/>
      <c r="C86" s="186"/>
      <c r="D86" s="186"/>
      <c r="E86" s="186"/>
      <c r="F86" s="186"/>
      <c r="G86" s="17"/>
    </row>
    <row r="87" spans="1:8" ht="66.75" customHeight="1" x14ac:dyDescent="0.2">
      <c r="A87" s="188" t="s">
        <v>791</v>
      </c>
      <c r="B87" s="188"/>
      <c r="C87" s="188"/>
      <c r="D87" s="188"/>
      <c r="E87" s="188"/>
      <c r="F87" s="188"/>
      <c r="G87" s="17"/>
    </row>
    <row r="88" spans="1:8" ht="48.75" customHeight="1" x14ac:dyDescent="0.25">
      <c r="A88" s="183" t="s">
        <v>793</v>
      </c>
      <c r="B88" s="183"/>
      <c r="C88" s="183"/>
      <c r="D88" s="183"/>
      <c r="E88" s="183"/>
      <c r="F88" s="183"/>
      <c r="G88" s="17"/>
    </row>
    <row r="89" spans="1:8" ht="54.75" customHeight="1" x14ac:dyDescent="0.25">
      <c r="A89" s="184"/>
      <c r="B89" s="184"/>
      <c r="C89" s="184"/>
      <c r="D89" s="184"/>
      <c r="E89" s="184"/>
      <c r="F89" s="184"/>
      <c r="G89" s="17"/>
    </row>
    <row r="90" spans="1:8" ht="34.5" customHeight="1" x14ac:dyDescent="0.25">
      <c r="A90" s="27"/>
      <c r="B90" s="27"/>
      <c r="C90" s="27"/>
      <c r="D90" s="27"/>
      <c r="E90" s="27"/>
      <c r="F90" s="17"/>
      <c r="G90" s="17"/>
    </row>
    <row r="91" spans="1:8" ht="34.5" customHeight="1" x14ac:dyDescent="0.25">
      <c r="A91" s="27"/>
      <c r="B91" s="27"/>
      <c r="C91" s="27"/>
      <c r="D91" s="27"/>
      <c r="E91" s="27"/>
      <c r="F91" s="17"/>
      <c r="G91" s="17"/>
    </row>
    <row r="92" spans="1:8" ht="34.5" customHeight="1" x14ac:dyDescent="0.25">
      <c r="A92" s="27"/>
      <c r="B92" s="27"/>
      <c r="C92" s="27"/>
      <c r="D92" s="27"/>
      <c r="E92" s="27"/>
      <c r="F92" s="17"/>
      <c r="G92" s="17"/>
    </row>
    <row r="93" spans="1:8" ht="34.5" customHeight="1" x14ac:dyDescent="0.25">
      <c r="A93" s="27"/>
      <c r="B93" s="27"/>
      <c r="C93" s="27"/>
      <c r="D93" s="27"/>
      <c r="E93" s="27"/>
      <c r="F93" s="17"/>
      <c r="G93" s="17"/>
    </row>
    <row r="94" spans="1:8" x14ac:dyDescent="0.25">
      <c r="D94" s="29"/>
      <c r="E94" s="29"/>
    </row>
  </sheetData>
  <mergeCells count="13">
    <mergeCell ref="A1:F1"/>
    <mergeCell ref="A2:F2"/>
    <mergeCell ref="A80:F80"/>
    <mergeCell ref="A83:F83"/>
    <mergeCell ref="A87:F87"/>
    <mergeCell ref="A88:F88"/>
    <mergeCell ref="A89:F89"/>
    <mergeCell ref="G4:N5"/>
    <mergeCell ref="A81:F81"/>
    <mergeCell ref="A82:F82"/>
    <mergeCell ref="A84:F84"/>
    <mergeCell ref="A85:F85"/>
    <mergeCell ref="A86:F86"/>
  </mergeCells>
  <pageMargins left="0.70866141732283472" right="0.70866141732283472" top="0.55118110236220474" bottom="0.55118110236220474" header="0.11811023622047245" footer="0.11811023622047245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388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P14" sqref="P14"/>
      <selection pane="topRight" activeCell="P14" sqref="P14"/>
      <selection pane="bottomLeft" activeCell="P14" sqref="P14"/>
      <selection pane="bottomRight" activeCell="D83" sqref="D82:D83"/>
    </sheetView>
  </sheetViews>
  <sheetFormatPr defaultRowHeight="14.25" x14ac:dyDescent="0.2"/>
  <cols>
    <col min="1" max="1" width="20.625" style="79" customWidth="1"/>
    <col min="2" max="2" width="17.625" style="79" customWidth="1"/>
    <col min="3" max="3" width="16.75" style="79" customWidth="1"/>
    <col min="4" max="4" width="12.375" style="79" customWidth="1"/>
    <col min="5" max="5" width="17.875" style="79" customWidth="1"/>
    <col min="6" max="6" width="15.125" style="79" customWidth="1"/>
    <col min="7" max="7" width="12.375" style="79" customWidth="1"/>
    <col min="8" max="8" width="17.5" style="79" customWidth="1"/>
    <col min="9" max="9" width="15.25" style="79" customWidth="1"/>
    <col min="10" max="10" width="12.75" style="79" customWidth="1"/>
    <col min="11" max="11" width="16.25" style="79" customWidth="1"/>
    <col min="12" max="12" width="16.375" style="79" customWidth="1"/>
    <col min="13" max="13" width="13.125" style="79" customWidth="1"/>
    <col min="14" max="14" width="16.375" style="79" customWidth="1"/>
    <col min="15" max="15" width="13.625" style="79" customWidth="1"/>
    <col min="16" max="16" width="12.625" style="79" customWidth="1"/>
    <col min="18" max="18" width="12.875" customWidth="1"/>
    <col min="19" max="19" width="14.75" customWidth="1"/>
    <col min="21" max="21" width="15.625" customWidth="1"/>
  </cols>
  <sheetData>
    <row r="1" spans="1:16" ht="20.25" x14ac:dyDescent="0.2">
      <c r="A1" s="190" t="s">
        <v>589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</row>
    <row r="2" spans="1:16" ht="16.5" customHeight="1" x14ac:dyDescent="0.2">
      <c r="O2" s="191" t="s">
        <v>115</v>
      </c>
      <c r="P2" s="191"/>
    </row>
    <row r="3" spans="1:16" ht="15.75" customHeight="1" x14ac:dyDescent="0.25">
      <c r="A3" s="192" t="s">
        <v>116</v>
      </c>
      <c r="B3" s="200" t="s">
        <v>117</v>
      </c>
      <c r="C3" s="201"/>
      <c r="D3" s="202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16" ht="17.25" customHeight="1" x14ac:dyDescent="0.2">
      <c r="A4" s="192"/>
      <c r="B4" s="203"/>
      <c r="C4" s="204"/>
      <c r="D4" s="205"/>
      <c r="E4" s="194" t="s">
        <v>119</v>
      </c>
      <c r="F4" s="195"/>
      <c r="G4" s="196"/>
      <c r="H4" s="209" t="s">
        <v>120</v>
      </c>
      <c r="I4" s="210"/>
      <c r="J4" s="211"/>
      <c r="K4" s="215" t="s">
        <v>121</v>
      </c>
      <c r="L4" s="216"/>
      <c r="M4" s="217"/>
      <c r="N4" s="221" t="s">
        <v>104</v>
      </c>
      <c r="O4" s="222"/>
      <c r="P4" s="223"/>
    </row>
    <row r="5" spans="1:16" ht="9.75" customHeight="1" x14ac:dyDescent="0.2">
      <c r="A5" s="192"/>
      <c r="B5" s="206"/>
      <c r="C5" s="207"/>
      <c r="D5" s="208"/>
      <c r="E5" s="197"/>
      <c r="F5" s="198"/>
      <c r="G5" s="199"/>
      <c r="H5" s="212"/>
      <c r="I5" s="213"/>
      <c r="J5" s="214"/>
      <c r="K5" s="218"/>
      <c r="L5" s="219"/>
      <c r="M5" s="220"/>
      <c r="N5" s="224"/>
      <c r="O5" s="225"/>
      <c r="P5" s="226"/>
    </row>
    <row r="6" spans="1:16" ht="79.5" customHeight="1" x14ac:dyDescent="0.2">
      <c r="A6" s="192"/>
      <c r="B6" s="159" t="s">
        <v>544</v>
      </c>
      <c r="C6" s="159" t="s">
        <v>122</v>
      </c>
      <c r="D6" s="159" t="s">
        <v>123</v>
      </c>
      <c r="E6" s="115" t="s">
        <v>594</v>
      </c>
      <c r="F6" s="81" t="s">
        <v>122</v>
      </c>
      <c r="G6" s="115" t="s">
        <v>123</v>
      </c>
      <c r="H6" s="160" t="s">
        <v>544</v>
      </c>
      <c r="I6" s="160" t="s">
        <v>122</v>
      </c>
      <c r="J6" s="160" t="s">
        <v>123</v>
      </c>
      <c r="K6" s="82" t="s">
        <v>594</v>
      </c>
      <c r="L6" s="82" t="s">
        <v>122</v>
      </c>
      <c r="M6" s="82" t="s">
        <v>123</v>
      </c>
      <c r="N6" s="126" t="s">
        <v>614</v>
      </c>
      <c r="O6" s="126" t="s">
        <v>122</v>
      </c>
      <c r="P6" s="126" t="s">
        <v>123</v>
      </c>
    </row>
    <row r="7" spans="1:16" ht="30.75" customHeight="1" x14ac:dyDescent="0.25">
      <c r="A7" s="75" t="s">
        <v>124</v>
      </c>
      <c r="B7" s="30">
        <f t="shared" ref="B7:B38" si="0">E7+H7+K7+N7</f>
        <v>19905204.692670003</v>
      </c>
      <c r="C7" s="30">
        <f t="shared" ref="C7:C38" si="1">F7+I7+L7+O7</f>
        <v>3941993.1657399992</v>
      </c>
      <c r="D7" s="30">
        <f t="shared" ref="D7:D38" si="2">C7/B7*100</f>
        <v>19.803831342621759</v>
      </c>
      <c r="E7" s="30">
        <f>Дотации!B7</f>
        <v>3380545.8</v>
      </c>
      <c r="F7" s="30">
        <f>Дотации!C7</f>
        <v>889433.5</v>
      </c>
      <c r="G7" s="30">
        <f>F7/E7*100</f>
        <v>26.310352014754539</v>
      </c>
      <c r="H7" s="30">
        <f>Субсидии!B8</f>
        <v>3498961.5926699992</v>
      </c>
      <c r="I7" s="30">
        <f>Субсидии!C8</f>
        <v>375945.19999999995</v>
      </c>
      <c r="J7" s="30">
        <f>I7/H7*100</f>
        <v>10.744479184554937</v>
      </c>
      <c r="K7" s="30">
        <f>'Субвенции '!B10</f>
        <v>12570808.300000003</v>
      </c>
      <c r="L7" s="30">
        <f>'Субвенции '!C10</f>
        <v>2676614.4657399994</v>
      </c>
      <c r="M7" s="30">
        <f>L7/K7*100</f>
        <v>21.292301989363711</v>
      </c>
      <c r="N7" s="30">
        <f>Иные!B8</f>
        <v>454889</v>
      </c>
      <c r="O7" s="30">
        <f>Иные!C8</f>
        <v>0</v>
      </c>
      <c r="P7" s="30">
        <f>O7/N7*100</f>
        <v>0</v>
      </c>
    </row>
    <row r="8" spans="1:16" ht="31.5" x14ac:dyDescent="0.25">
      <c r="A8" s="76" t="s">
        <v>125</v>
      </c>
      <c r="B8" s="32">
        <f t="shared" si="0"/>
        <v>307822.05942000001</v>
      </c>
      <c r="C8" s="32">
        <f t="shared" si="1"/>
        <v>66616.126870000007</v>
      </c>
      <c r="D8" s="32">
        <f t="shared" si="2"/>
        <v>21.641115323417196</v>
      </c>
      <c r="E8" s="33">
        <f>Дотации!B8</f>
        <v>74007.100000000006</v>
      </c>
      <c r="F8" s="33">
        <f>Дотации!C8</f>
        <v>22332.400000000001</v>
      </c>
      <c r="G8" s="33">
        <f>F8/E8*100</f>
        <v>30.17602365178476</v>
      </c>
      <c r="H8" s="32">
        <f>Субсидии!B9</f>
        <v>49676.659419999996</v>
      </c>
      <c r="I8" s="32">
        <f>Субсидии!C9</f>
        <v>2957.6000000000004</v>
      </c>
      <c r="J8" s="32">
        <f>I8/H8*100</f>
        <v>5.953701465701335</v>
      </c>
      <c r="K8" s="32">
        <f>'Субвенции '!B11</f>
        <v>181945.7</v>
      </c>
      <c r="L8" s="32">
        <f>'Субвенции '!C11</f>
        <v>41326.126870000007</v>
      </c>
      <c r="M8" s="32">
        <f>L8/K8*100</f>
        <v>22.713439707561104</v>
      </c>
      <c r="N8" s="32">
        <f>Иные!B9</f>
        <v>2192.6</v>
      </c>
      <c r="O8" s="32">
        <f>Иные!C9</f>
        <v>0</v>
      </c>
      <c r="P8" s="32">
        <f>O8/N8*100</f>
        <v>0</v>
      </c>
    </row>
    <row r="9" spans="1:16" ht="15.75" x14ac:dyDescent="0.25">
      <c r="A9" s="76" t="s">
        <v>126</v>
      </c>
      <c r="B9" s="32">
        <f t="shared" si="0"/>
        <v>311922.42154999997</v>
      </c>
      <c r="C9" s="32">
        <f t="shared" si="1"/>
        <v>65736.132539999991</v>
      </c>
      <c r="D9" s="32">
        <f t="shared" si="2"/>
        <v>21.074513404116651</v>
      </c>
      <c r="E9" s="33">
        <f>Дотации!B9</f>
        <v>83945.8</v>
      </c>
      <c r="F9" s="33">
        <f>Дотации!C9</f>
        <v>19938</v>
      </c>
      <c r="G9" s="33">
        <f t="shared" ref="G9:G44" si="3">F9/E9*100</f>
        <v>23.751039361111573</v>
      </c>
      <c r="H9" s="32">
        <f>Субсидии!B10</f>
        <v>27454.12155</v>
      </c>
      <c r="I9" s="32">
        <f>Субсидии!C10</f>
        <v>2481.6999999999998</v>
      </c>
      <c r="J9" s="32">
        <f t="shared" ref="J9:J49" si="4">I9/H9*100</f>
        <v>9.0394442068753786</v>
      </c>
      <c r="K9" s="32">
        <f>'Субвенции '!B12</f>
        <v>198469.79999999996</v>
      </c>
      <c r="L9" s="32">
        <f>'Субвенции '!C12</f>
        <v>43316.432539999994</v>
      </c>
      <c r="M9" s="32">
        <f t="shared" ref="M9:M49" si="5">L9/K9*100</f>
        <v>21.825200881947783</v>
      </c>
      <c r="N9" s="32">
        <f>Иные!B10</f>
        <v>2052.6999999999998</v>
      </c>
      <c r="O9" s="32">
        <f>Иные!C10</f>
        <v>0</v>
      </c>
      <c r="P9" s="32">
        <f t="shared" ref="P9:P45" si="6">O9/N9*100</f>
        <v>0</v>
      </c>
    </row>
    <row r="10" spans="1:16" ht="15.75" x14ac:dyDescent="0.25">
      <c r="A10" s="76" t="s">
        <v>127</v>
      </c>
      <c r="B10" s="32">
        <f t="shared" si="0"/>
        <v>497945.92557999986</v>
      </c>
      <c r="C10" s="32">
        <f t="shared" si="1"/>
        <v>106801.74924</v>
      </c>
      <c r="D10" s="32">
        <f t="shared" si="2"/>
        <v>21.448463327739642</v>
      </c>
      <c r="E10" s="33">
        <f>Дотации!B10</f>
        <v>120799.1</v>
      </c>
      <c r="F10" s="33">
        <f>Дотации!C10</f>
        <v>28689</v>
      </c>
      <c r="G10" s="33">
        <f t="shared" si="3"/>
        <v>23.749349125945475</v>
      </c>
      <c r="H10" s="32">
        <f>Субсидии!B11</f>
        <v>50822.725579999998</v>
      </c>
      <c r="I10" s="32">
        <f>Субсидии!C11</f>
        <v>3782.4</v>
      </c>
      <c r="J10" s="32">
        <f t="shared" si="4"/>
        <v>7.4423399312697782</v>
      </c>
      <c r="K10" s="32">
        <f>'Субвенции '!B13</f>
        <v>321457.29999999987</v>
      </c>
      <c r="L10" s="32">
        <f>'Субвенции '!C13</f>
        <v>74330.349239999996</v>
      </c>
      <c r="M10" s="32">
        <f t="shared" si="5"/>
        <v>23.122930865156903</v>
      </c>
      <c r="N10" s="32">
        <f>Иные!B11</f>
        <v>4866.8</v>
      </c>
      <c r="O10" s="32">
        <f>Иные!C11</f>
        <v>0</v>
      </c>
      <c r="P10" s="32">
        <f t="shared" si="6"/>
        <v>0</v>
      </c>
    </row>
    <row r="11" spans="1:16" ht="31.5" x14ac:dyDescent="0.25">
      <c r="A11" s="76" t="s">
        <v>128</v>
      </c>
      <c r="B11" s="32">
        <f t="shared" si="0"/>
        <v>415364.83756000001</v>
      </c>
      <c r="C11" s="32">
        <f t="shared" si="1"/>
        <v>87384.176429999992</v>
      </c>
      <c r="D11" s="32">
        <f t="shared" si="2"/>
        <v>21.037933047805769</v>
      </c>
      <c r="E11" s="33">
        <f>Дотации!B11</f>
        <v>113822</v>
      </c>
      <c r="F11" s="33">
        <f>Дотации!C11</f>
        <v>31033</v>
      </c>
      <c r="G11" s="33">
        <f t="shared" si="3"/>
        <v>27.264500711637467</v>
      </c>
      <c r="H11" s="32">
        <f>Субсидии!B12</f>
        <v>42560.537559999997</v>
      </c>
      <c r="I11" s="32">
        <f>Субсидии!C12</f>
        <v>2300.9</v>
      </c>
      <c r="J11" s="32">
        <f t="shared" si="4"/>
        <v>5.4061817164698436</v>
      </c>
      <c r="K11" s="32">
        <f>'Субвенции '!B14</f>
        <v>258762.3</v>
      </c>
      <c r="L11" s="32">
        <f>'Субвенции '!C14</f>
        <v>54050.276429999998</v>
      </c>
      <c r="M11" s="32">
        <f t="shared" si="5"/>
        <v>20.888002784795155</v>
      </c>
      <c r="N11" s="32">
        <f>Иные!B12</f>
        <v>220</v>
      </c>
      <c r="O11" s="32">
        <f>Иные!C12</f>
        <v>0</v>
      </c>
      <c r="P11" s="32">
        <f t="shared" si="6"/>
        <v>0</v>
      </c>
    </row>
    <row r="12" spans="1:16" ht="15.75" x14ac:dyDescent="0.25">
      <c r="A12" s="76" t="s">
        <v>129</v>
      </c>
      <c r="B12" s="32">
        <f t="shared" si="0"/>
        <v>1802500.9520699997</v>
      </c>
      <c r="C12" s="32">
        <f t="shared" si="1"/>
        <v>327528.94433999987</v>
      </c>
      <c r="D12" s="32">
        <f t="shared" si="2"/>
        <v>18.170805622258577</v>
      </c>
      <c r="E12" s="33">
        <f>Дотации!B12</f>
        <v>0</v>
      </c>
      <c r="F12" s="33">
        <f>Дотации!C12</f>
        <v>0</v>
      </c>
      <c r="G12" s="33"/>
      <c r="H12" s="32">
        <f>Субсидии!B13</f>
        <v>316094.95207</v>
      </c>
      <c r="I12" s="32">
        <f>Субсидии!C13</f>
        <v>11882.599999999999</v>
      </c>
      <c r="J12" s="32">
        <f t="shared" si="4"/>
        <v>3.759186890579818</v>
      </c>
      <c r="K12" s="32">
        <f>'Субвенции '!B15</f>
        <v>1484907.9999999995</v>
      </c>
      <c r="L12" s="32">
        <f>'Субвенции '!C15</f>
        <v>315646.34433999989</v>
      </c>
      <c r="M12" s="32">
        <f t="shared" si="5"/>
        <v>21.256963013196778</v>
      </c>
      <c r="N12" s="32">
        <f>Иные!B13</f>
        <v>1498</v>
      </c>
      <c r="O12" s="32">
        <f>Иные!C13</f>
        <v>0</v>
      </c>
      <c r="P12" s="32">
        <f t="shared" si="6"/>
        <v>0</v>
      </c>
    </row>
    <row r="13" spans="1:16" ht="15.75" x14ac:dyDescent="0.25">
      <c r="A13" s="76" t="s">
        <v>130</v>
      </c>
      <c r="B13" s="32">
        <f t="shared" si="0"/>
        <v>1085202.12677</v>
      </c>
      <c r="C13" s="32">
        <f t="shared" si="1"/>
        <v>225814.62565</v>
      </c>
      <c r="D13" s="32">
        <f t="shared" si="2"/>
        <v>20.808531432030598</v>
      </c>
      <c r="E13" s="33">
        <f>Дотации!B13</f>
        <v>170300.6</v>
      </c>
      <c r="F13" s="33">
        <f>Дотации!C13</f>
        <v>53946</v>
      </c>
      <c r="G13" s="33">
        <f t="shared" si="3"/>
        <v>31.676928912757795</v>
      </c>
      <c r="H13" s="32">
        <f>Субсидии!B14</f>
        <v>159953.12677</v>
      </c>
      <c r="I13" s="32">
        <f>Субсидии!C14</f>
        <v>8906.7000000000007</v>
      </c>
      <c r="J13" s="32">
        <f t="shared" si="4"/>
        <v>5.568318781793578</v>
      </c>
      <c r="K13" s="32">
        <f>'Субвенции '!B16</f>
        <v>738108.39999999991</v>
      </c>
      <c r="L13" s="32">
        <f>'Субвенции '!C16</f>
        <v>162961.92565000002</v>
      </c>
      <c r="M13" s="32">
        <f t="shared" si="5"/>
        <v>22.078318801140867</v>
      </c>
      <c r="N13" s="32">
        <f>Иные!B14</f>
        <v>16840</v>
      </c>
      <c r="O13" s="32">
        <f>Иные!C14</f>
        <v>0</v>
      </c>
      <c r="P13" s="32">
        <f t="shared" si="6"/>
        <v>0</v>
      </c>
    </row>
    <row r="14" spans="1:16" ht="15.75" x14ac:dyDescent="0.25">
      <c r="A14" s="76" t="s">
        <v>131</v>
      </c>
      <c r="B14" s="32">
        <f t="shared" si="0"/>
        <v>196684.67953000002</v>
      </c>
      <c r="C14" s="32">
        <f t="shared" si="1"/>
        <v>41733.78845</v>
      </c>
      <c r="D14" s="32">
        <f t="shared" si="2"/>
        <v>21.218626966638958</v>
      </c>
      <c r="E14" s="33">
        <f>Дотации!B14</f>
        <v>49008.299999999996</v>
      </c>
      <c r="F14" s="33">
        <f>Дотации!C14</f>
        <v>14940</v>
      </c>
      <c r="G14" s="33">
        <f t="shared" si="3"/>
        <v>30.484632194954735</v>
      </c>
      <c r="H14" s="32">
        <f>Субсидии!B15</f>
        <v>26512.479529999997</v>
      </c>
      <c r="I14" s="32">
        <f>Субсидии!C15</f>
        <v>2017.3000000000002</v>
      </c>
      <c r="J14" s="32">
        <f t="shared" si="4"/>
        <v>7.6088696182389866</v>
      </c>
      <c r="K14" s="32">
        <f>'Субвенции '!B17</f>
        <v>118553.90000000002</v>
      </c>
      <c r="L14" s="32">
        <f>'Субвенции '!C17</f>
        <v>24776.488450000001</v>
      </c>
      <c r="M14" s="32">
        <f t="shared" si="5"/>
        <v>20.898923148036459</v>
      </c>
      <c r="N14" s="32">
        <f>Иные!B15</f>
        <v>2610</v>
      </c>
      <c r="O14" s="32">
        <f>Иные!C15</f>
        <v>0</v>
      </c>
      <c r="P14" s="32">
        <f t="shared" si="6"/>
        <v>0</v>
      </c>
    </row>
    <row r="15" spans="1:16" ht="15.75" x14ac:dyDescent="0.25">
      <c r="A15" s="76" t="s">
        <v>132</v>
      </c>
      <c r="B15" s="32">
        <f t="shared" si="0"/>
        <v>945396.16738000012</v>
      </c>
      <c r="C15" s="32">
        <f t="shared" si="1"/>
        <v>190945.78776000001</v>
      </c>
      <c r="D15" s="32">
        <f t="shared" si="2"/>
        <v>20.197436201711376</v>
      </c>
      <c r="E15" s="33">
        <f>Дотации!B15</f>
        <v>91813.9</v>
      </c>
      <c r="F15" s="33">
        <f>Дотации!C15</f>
        <v>31807</v>
      </c>
      <c r="G15" s="33">
        <f t="shared" si="3"/>
        <v>34.642902654173277</v>
      </c>
      <c r="H15" s="32">
        <f>Субсидии!B16</f>
        <v>187931.16738</v>
      </c>
      <c r="I15" s="32">
        <f>Субсидии!C16</f>
        <v>8958.6</v>
      </c>
      <c r="J15" s="32">
        <f t="shared" si="4"/>
        <v>4.76695809688957</v>
      </c>
      <c r="K15" s="32">
        <f>'Субвенции '!B18</f>
        <v>664321.10000000009</v>
      </c>
      <c r="L15" s="32">
        <f>'Субвенции '!C18</f>
        <v>150180.18776</v>
      </c>
      <c r="M15" s="32">
        <f t="shared" si="5"/>
        <v>22.606565975399544</v>
      </c>
      <c r="N15" s="32">
        <f>Иные!B16</f>
        <v>1330</v>
      </c>
      <c r="O15" s="32">
        <f>Иные!C16</f>
        <v>0</v>
      </c>
      <c r="P15" s="32">
        <f t="shared" si="6"/>
        <v>0</v>
      </c>
    </row>
    <row r="16" spans="1:16" ht="15.75" x14ac:dyDescent="0.25">
      <c r="A16" s="76" t="s">
        <v>133</v>
      </c>
      <c r="B16" s="32">
        <f t="shared" si="0"/>
        <v>177826.65358000001</v>
      </c>
      <c r="C16" s="32">
        <f t="shared" si="1"/>
        <v>34005.342259999998</v>
      </c>
      <c r="D16" s="32">
        <f t="shared" si="2"/>
        <v>19.122747673313096</v>
      </c>
      <c r="E16" s="33">
        <f>Дотации!B16</f>
        <v>39777.599999999999</v>
      </c>
      <c r="F16" s="33">
        <f>Дотации!C16</f>
        <v>9447</v>
      </c>
      <c r="G16" s="33">
        <f t="shared" si="3"/>
        <v>23.749547484011103</v>
      </c>
      <c r="H16" s="32">
        <f>Субсидии!B17</f>
        <v>18752.153579999998</v>
      </c>
      <c r="I16" s="32">
        <f>Субсидии!C17</f>
        <v>1943.1</v>
      </c>
      <c r="J16" s="32">
        <f t="shared" si="4"/>
        <v>10.362009844418093</v>
      </c>
      <c r="K16" s="32">
        <f>'Субвенции '!B19</f>
        <v>114496.90000000002</v>
      </c>
      <c r="L16" s="32">
        <f>'Субвенции '!C19</f>
        <v>22615.242259999995</v>
      </c>
      <c r="M16" s="32">
        <f t="shared" si="5"/>
        <v>19.751838049763784</v>
      </c>
      <c r="N16" s="32">
        <f>Иные!B17</f>
        <v>4800</v>
      </c>
      <c r="O16" s="32">
        <f>Иные!C17</f>
        <v>0</v>
      </c>
      <c r="P16" s="32">
        <f t="shared" si="6"/>
        <v>0</v>
      </c>
    </row>
    <row r="17" spans="1:16" ht="15.75" x14ac:dyDescent="0.25">
      <c r="A17" s="76" t="s">
        <v>134</v>
      </c>
      <c r="B17" s="32">
        <f t="shared" si="0"/>
        <v>365184.36084999994</v>
      </c>
      <c r="C17" s="32">
        <f t="shared" si="1"/>
        <v>67262.521139999997</v>
      </c>
      <c r="D17" s="32">
        <f t="shared" si="2"/>
        <v>18.418784688216203</v>
      </c>
      <c r="E17" s="33">
        <f>Дотации!B17</f>
        <v>92678.3</v>
      </c>
      <c r="F17" s="33">
        <f>Дотации!C17</f>
        <v>21999</v>
      </c>
      <c r="G17" s="33">
        <f t="shared" si="3"/>
        <v>23.736948131331715</v>
      </c>
      <c r="H17" s="32">
        <f>Субсидии!B18</f>
        <v>29065.460849999996</v>
      </c>
      <c r="I17" s="32">
        <f>Субсидии!C18</f>
        <v>1163.0999999999999</v>
      </c>
      <c r="J17" s="32">
        <f t="shared" si="4"/>
        <v>4.0016568324943664</v>
      </c>
      <c r="K17" s="32">
        <f>'Субвенции '!B20</f>
        <v>191365.19999999995</v>
      </c>
      <c r="L17" s="32">
        <f>'Субвенции '!C20</f>
        <v>44100.421139999991</v>
      </c>
      <c r="M17" s="32">
        <f t="shared" si="5"/>
        <v>23.045162411974594</v>
      </c>
      <c r="N17" s="32">
        <f>Иные!B18</f>
        <v>52075.4</v>
      </c>
      <c r="O17" s="32">
        <f>Иные!C18</f>
        <v>0</v>
      </c>
      <c r="P17" s="32">
        <f t="shared" si="6"/>
        <v>0</v>
      </c>
    </row>
    <row r="18" spans="1:16" ht="15.75" x14ac:dyDescent="0.25">
      <c r="A18" s="76" t="s">
        <v>135</v>
      </c>
      <c r="B18" s="32">
        <f t="shared" si="0"/>
        <v>162442.60623</v>
      </c>
      <c r="C18" s="32">
        <f t="shared" si="1"/>
        <v>39234.637230000008</v>
      </c>
      <c r="D18" s="32">
        <f t="shared" si="2"/>
        <v>24.152922771042149</v>
      </c>
      <c r="E18" s="33">
        <f>Дотации!B18</f>
        <v>31397.5</v>
      </c>
      <c r="F18" s="33">
        <f>Дотации!C18</f>
        <v>11958</v>
      </c>
      <c r="G18" s="33">
        <f t="shared" si="3"/>
        <v>38.085834859463333</v>
      </c>
      <c r="H18" s="32">
        <f>Субсидии!B19</f>
        <v>18935.206229999996</v>
      </c>
      <c r="I18" s="32">
        <f>Субсидии!C19</f>
        <v>1962.7</v>
      </c>
      <c r="J18" s="32">
        <f t="shared" si="4"/>
        <v>10.365347893018436</v>
      </c>
      <c r="K18" s="32">
        <f>'Субвенции '!B21</f>
        <v>108599.8</v>
      </c>
      <c r="L18" s="32">
        <f>'Субвенции '!C21</f>
        <v>25313.937230000003</v>
      </c>
      <c r="M18" s="32">
        <f t="shared" si="5"/>
        <v>23.309377392960208</v>
      </c>
      <c r="N18" s="32">
        <f>Иные!B19</f>
        <v>3510.1</v>
      </c>
      <c r="O18" s="32">
        <f>Иные!C19</f>
        <v>0</v>
      </c>
      <c r="P18" s="32">
        <f t="shared" si="6"/>
        <v>0</v>
      </c>
    </row>
    <row r="19" spans="1:16" ht="15.75" x14ac:dyDescent="0.25">
      <c r="A19" s="76" t="s">
        <v>136</v>
      </c>
      <c r="B19" s="32">
        <f t="shared" si="0"/>
        <v>262273.47836999997</v>
      </c>
      <c r="C19" s="32">
        <f t="shared" si="1"/>
        <v>61325.832929999997</v>
      </c>
      <c r="D19" s="32">
        <f t="shared" si="2"/>
        <v>23.382399665849981</v>
      </c>
      <c r="E19" s="33">
        <f>Дотации!B19</f>
        <v>43582.200000000004</v>
      </c>
      <c r="F19" s="33">
        <f>Дотации!C19</f>
        <v>14350</v>
      </c>
      <c r="G19" s="33">
        <f t="shared" si="3"/>
        <v>32.926286419685098</v>
      </c>
      <c r="H19" s="32">
        <f>Субсидии!B20</f>
        <v>32543.378370000002</v>
      </c>
      <c r="I19" s="32">
        <f>Субсидии!C20</f>
        <v>2026.9</v>
      </c>
      <c r="J19" s="32">
        <f t="shared" si="4"/>
        <v>6.2283023506511253</v>
      </c>
      <c r="K19" s="32">
        <f>'Субвенции '!B22</f>
        <v>184496.59999999998</v>
      </c>
      <c r="L19" s="32">
        <f>'Субвенции '!C22</f>
        <v>44948.932929999995</v>
      </c>
      <c r="M19" s="32">
        <f t="shared" si="5"/>
        <v>24.363014239828811</v>
      </c>
      <c r="N19" s="32">
        <f>Иные!B20</f>
        <v>1651.3</v>
      </c>
      <c r="O19" s="32">
        <f>Иные!C20</f>
        <v>0</v>
      </c>
      <c r="P19" s="32">
        <f t="shared" si="6"/>
        <v>0</v>
      </c>
    </row>
    <row r="20" spans="1:16" ht="15.75" x14ac:dyDescent="0.25">
      <c r="A20" s="76" t="s">
        <v>137</v>
      </c>
      <c r="B20" s="32">
        <f t="shared" si="0"/>
        <v>591240.14957000001</v>
      </c>
      <c r="C20" s="32">
        <f t="shared" si="1"/>
        <v>113609.95621999999</v>
      </c>
      <c r="D20" s="32">
        <f t="shared" si="2"/>
        <v>19.215534720134752</v>
      </c>
      <c r="E20" s="33">
        <f>Дотации!B20</f>
        <v>124147.20000000001</v>
      </c>
      <c r="F20" s="33">
        <f>Дотации!C20</f>
        <v>32984</v>
      </c>
      <c r="G20" s="33">
        <f t="shared" si="3"/>
        <v>26.568460666048043</v>
      </c>
      <c r="H20" s="32">
        <f>Субсидии!B21</f>
        <v>50943.849569999998</v>
      </c>
      <c r="I20" s="32">
        <f>Субсидии!C21</f>
        <v>3949.7</v>
      </c>
      <c r="J20" s="32">
        <f t="shared" si="4"/>
        <v>7.7530458207184907</v>
      </c>
      <c r="K20" s="32">
        <f>'Субвенции '!B23</f>
        <v>379180.5</v>
      </c>
      <c r="L20" s="32">
        <f>'Субвенции '!C23</f>
        <v>76676.256219999996</v>
      </c>
      <c r="M20" s="32">
        <f t="shared" si="5"/>
        <v>20.221571578707238</v>
      </c>
      <c r="N20" s="32">
        <f>Иные!B21</f>
        <v>36968.6</v>
      </c>
      <c r="O20" s="32">
        <f>Иные!C21</f>
        <v>0</v>
      </c>
      <c r="P20" s="32">
        <f t="shared" si="6"/>
        <v>0</v>
      </c>
    </row>
    <row r="21" spans="1:16" ht="15.75" x14ac:dyDescent="0.25">
      <c r="A21" s="76" t="s">
        <v>138</v>
      </c>
      <c r="B21" s="32">
        <f t="shared" si="0"/>
        <v>296422.67611999996</v>
      </c>
      <c r="C21" s="32">
        <f t="shared" si="1"/>
        <v>57590.632529999988</v>
      </c>
      <c r="D21" s="32">
        <f t="shared" si="2"/>
        <v>19.428551581757443</v>
      </c>
      <c r="E21" s="33">
        <f>Дотации!B21</f>
        <v>65481.4</v>
      </c>
      <c r="F21" s="33">
        <f>Дотации!C21</f>
        <v>15552</v>
      </c>
      <c r="G21" s="33">
        <f t="shared" si="3"/>
        <v>23.75025579782961</v>
      </c>
      <c r="H21" s="32">
        <f>Субсидии!B22</f>
        <v>37069.776120000002</v>
      </c>
      <c r="I21" s="32">
        <f>Субсидии!C22</f>
        <v>2268.1000000000004</v>
      </c>
      <c r="J21" s="32">
        <f t="shared" si="4"/>
        <v>6.1184615538487375</v>
      </c>
      <c r="K21" s="32">
        <f>'Субвенции '!B24</f>
        <v>187723.79999999993</v>
      </c>
      <c r="L21" s="32">
        <f>'Субвенции '!C24</f>
        <v>39770.532529999989</v>
      </c>
      <c r="M21" s="32">
        <f t="shared" si="5"/>
        <v>21.185663474743215</v>
      </c>
      <c r="N21" s="32">
        <f>Иные!B22</f>
        <v>6147.7</v>
      </c>
      <c r="O21" s="32">
        <f>Иные!C22</f>
        <v>0</v>
      </c>
      <c r="P21" s="32">
        <f t="shared" si="6"/>
        <v>0</v>
      </c>
    </row>
    <row r="22" spans="1:16" ht="15.75" x14ac:dyDescent="0.25">
      <c r="A22" s="76" t="s">
        <v>139</v>
      </c>
      <c r="B22" s="32">
        <f t="shared" si="0"/>
        <v>424651.17157999997</v>
      </c>
      <c r="C22" s="32">
        <f t="shared" si="1"/>
        <v>78889.791030000008</v>
      </c>
      <c r="D22" s="32">
        <f t="shared" si="2"/>
        <v>18.577551720032869</v>
      </c>
      <c r="E22" s="33">
        <f>Дотации!B22</f>
        <v>77843</v>
      </c>
      <c r="F22" s="33">
        <f>Дотации!C22</f>
        <v>21486</v>
      </c>
      <c r="G22" s="33">
        <f t="shared" si="3"/>
        <v>27.601711136518375</v>
      </c>
      <c r="H22" s="32">
        <f>Субсидии!B23</f>
        <v>59383.571579999996</v>
      </c>
      <c r="I22" s="32">
        <f>Субсидии!C23</f>
        <v>2841.5</v>
      </c>
      <c r="J22" s="32">
        <f t="shared" si="4"/>
        <v>4.7849934323536019</v>
      </c>
      <c r="K22" s="32">
        <f>'Субвенции '!B25</f>
        <v>276996.19999999995</v>
      </c>
      <c r="L22" s="32">
        <f>'Субвенции '!C25</f>
        <v>54562.291030000008</v>
      </c>
      <c r="M22" s="32">
        <f t="shared" si="5"/>
        <v>19.697848212358153</v>
      </c>
      <c r="N22" s="32">
        <f>Иные!B23</f>
        <v>10428.400000000001</v>
      </c>
      <c r="O22" s="32">
        <f>Иные!C23</f>
        <v>0</v>
      </c>
      <c r="P22" s="32">
        <f t="shared" si="6"/>
        <v>0</v>
      </c>
    </row>
    <row r="23" spans="1:16" ht="15.75" x14ac:dyDescent="0.25">
      <c r="A23" s="76" t="s">
        <v>140</v>
      </c>
      <c r="B23" s="32">
        <f t="shared" si="0"/>
        <v>541762.80103999993</v>
      </c>
      <c r="C23" s="32">
        <f t="shared" si="1"/>
        <v>110271.36959999999</v>
      </c>
      <c r="D23" s="32">
        <f t="shared" si="2"/>
        <v>20.354178874650778</v>
      </c>
      <c r="E23" s="33">
        <f>Дотации!B23</f>
        <v>153452.6</v>
      </c>
      <c r="F23" s="33">
        <f>Дотации!C23</f>
        <v>36444</v>
      </c>
      <c r="G23" s="33">
        <f t="shared" si="3"/>
        <v>23.749353220473289</v>
      </c>
      <c r="H23" s="32">
        <f>Субсидии!B24</f>
        <v>57678.001039999996</v>
      </c>
      <c r="I23" s="32">
        <f>Субсидии!C24</f>
        <v>3154.2</v>
      </c>
      <c r="J23" s="32">
        <f t="shared" si="4"/>
        <v>5.4686361231772675</v>
      </c>
      <c r="K23" s="32">
        <f>'Субвенции '!B26</f>
        <v>329702.19999999995</v>
      </c>
      <c r="L23" s="32">
        <f>'Субвенции '!C26</f>
        <v>70673.169599999994</v>
      </c>
      <c r="M23" s="32">
        <f t="shared" si="5"/>
        <v>21.435455875029042</v>
      </c>
      <c r="N23" s="32">
        <f>Иные!B24</f>
        <v>930</v>
      </c>
      <c r="O23" s="32">
        <f>Иные!C24</f>
        <v>0</v>
      </c>
      <c r="P23" s="32">
        <f t="shared" si="6"/>
        <v>0</v>
      </c>
    </row>
    <row r="24" spans="1:16" ht="15.75" x14ac:dyDescent="0.25">
      <c r="A24" s="76" t="s">
        <v>141</v>
      </c>
      <c r="B24" s="32">
        <f t="shared" si="0"/>
        <v>467380.00017000001</v>
      </c>
      <c r="C24" s="32">
        <f t="shared" si="1"/>
        <v>79223.050820000004</v>
      </c>
      <c r="D24" s="32">
        <f t="shared" si="2"/>
        <v>16.950458040819939</v>
      </c>
      <c r="E24" s="33">
        <f>Дотации!B24</f>
        <v>96993.2</v>
      </c>
      <c r="F24" s="33">
        <f>Дотации!C24</f>
        <v>23037</v>
      </c>
      <c r="G24" s="33">
        <f t="shared" si="3"/>
        <v>23.751149565124155</v>
      </c>
      <c r="H24" s="32">
        <f>Субсидии!B25</f>
        <v>78724.800170000002</v>
      </c>
      <c r="I24" s="32">
        <f>Субсидии!C25</f>
        <v>3270.6000000000004</v>
      </c>
      <c r="J24" s="32">
        <f t="shared" si="4"/>
        <v>4.1544722793038504</v>
      </c>
      <c r="K24" s="32">
        <f>'Субвенции '!B27</f>
        <v>290922</v>
      </c>
      <c r="L24" s="32">
        <f>'Субвенции '!C27</f>
        <v>52915.450820000005</v>
      </c>
      <c r="M24" s="32">
        <f t="shared" si="5"/>
        <v>18.188879087865477</v>
      </c>
      <c r="N24" s="32">
        <f>Иные!B25</f>
        <v>740</v>
      </c>
      <c r="O24" s="32">
        <f>Иные!C25</f>
        <v>0</v>
      </c>
      <c r="P24" s="32">
        <f t="shared" si="6"/>
        <v>0</v>
      </c>
    </row>
    <row r="25" spans="1:16" ht="15.75" x14ac:dyDescent="0.25">
      <c r="A25" s="76" t="s">
        <v>142</v>
      </c>
      <c r="B25" s="32">
        <f t="shared" si="0"/>
        <v>190391.38367000001</v>
      </c>
      <c r="C25" s="32">
        <f t="shared" si="1"/>
        <v>44353.902399999999</v>
      </c>
      <c r="D25" s="32">
        <f t="shared" si="2"/>
        <v>23.296171047780902</v>
      </c>
      <c r="E25" s="33">
        <f>Дотации!B25</f>
        <v>54276</v>
      </c>
      <c r="F25" s="33">
        <f>Дотации!C25</f>
        <v>15379.8</v>
      </c>
      <c r="G25" s="33">
        <f t="shared" si="3"/>
        <v>28.336281229272604</v>
      </c>
      <c r="H25" s="32">
        <f>Субсидии!B26</f>
        <v>25442.483670000001</v>
      </c>
      <c r="I25" s="32">
        <f>Субсидии!C26</f>
        <v>2349.6</v>
      </c>
      <c r="J25" s="32">
        <f t="shared" si="4"/>
        <v>9.2349474621869732</v>
      </c>
      <c r="K25" s="32">
        <f>'Субвенции '!B28</f>
        <v>109062.90000000001</v>
      </c>
      <c r="L25" s="32">
        <f>'Субвенции '!C28</f>
        <v>26624.502400000001</v>
      </c>
      <c r="M25" s="32">
        <f t="shared" si="5"/>
        <v>24.412061663498768</v>
      </c>
      <c r="N25" s="32">
        <f>Иные!B26</f>
        <v>1610</v>
      </c>
      <c r="O25" s="32">
        <f>Иные!C26</f>
        <v>0</v>
      </c>
      <c r="P25" s="32">
        <f t="shared" si="6"/>
        <v>0</v>
      </c>
    </row>
    <row r="26" spans="1:16" ht="15.75" x14ac:dyDescent="0.25">
      <c r="A26" s="76" t="s">
        <v>143</v>
      </c>
      <c r="B26" s="32">
        <f t="shared" si="0"/>
        <v>297990.73358999996</v>
      </c>
      <c r="C26" s="32">
        <f t="shared" si="1"/>
        <v>62843.540529999998</v>
      </c>
      <c r="D26" s="32">
        <f t="shared" si="2"/>
        <v>21.08909219186167</v>
      </c>
      <c r="E26" s="33">
        <f>Дотации!B26</f>
        <v>73469.599999999991</v>
      </c>
      <c r="F26" s="33">
        <f>Дотации!C26</f>
        <v>23130</v>
      </c>
      <c r="G26" s="33">
        <f t="shared" si="3"/>
        <v>31.482409050818301</v>
      </c>
      <c r="H26" s="32">
        <f>Субсидии!B27</f>
        <v>30000.033589999999</v>
      </c>
      <c r="I26" s="32">
        <f>Субсидии!C27</f>
        <v>2227.8000000000002</v>
      </c>
      <c r="J26" s="32">
        <f t="shared" si="4"/>
        <v>7.4259916853646439</v>
      </c>
      <c r="K26" s="32">
        <f>'Субвенции '!B29</f>
        <v>193561.59999999998</v>
      </c>
      <c r="L26" s="32">
        <f>'Субвенции '!C29</f>
        <v>37485.740529999995</v>
      </c>
      <c r="M26" s="32">
        <f t="shared" si="5"/>
        <v>19.366310533700901</v>
      </c>
      <c r="N26" s="32">
        <f>Иные!B27</f>
        <v>959.5</v>
      </c>
      <c r="O26" s="32">
        <f>Иные!C27</f>
        <v>0</v>
      </c>
      <c r="P26" s="32">
        <f t="shared" si="6"/>
        <v>0</v>
      </c>
    </row>
    <row r="27" spans="1:16" ht="15.75" x14ac:dyDescent="0.25">
      <c r="A27" s="76" t="s">
        <v>144</v>
      </c>
      <c r="B27" s="32">
        <f t="shared" si="0"/>
        <v>777161.21299000003</v>
      </c>
      <c r="C27" s="32">
        <f t="shared" si="1"/>
        <v>186013.34152999998</v>
      </c>
      <c r="D27" s="32">
        <f t="shared" si="2"/>
        <v>23.934974934524103</v>
      </c>
      <c r="E27" s="33">
        <f>Дотации!B27</f>
        <v>204437.4</v>
      </c>
      <c r="F27" s="33">
        <f>Дотации!C27</f>
        <v>63555</v>
      </c>
      <c r="G27" s="33">
        <f t="shared" si="3"/>
        <v>31.087755958547703</v>
      </c>
      <c r="H27" s="32">
        <f>Субсидии!B28</f>
        <v>53279.712989999993</v>
      </c>
      <c r="I27" s="32">
        <f>Субсидии!C28</f>
        <v>4691.7</v>
      </c>
      <c r="J27" s="32">
        <f t="shared" si="4"/>
        <v>8.8057906784906663</v>
      </c>
      <c r="K27" s="32">
        <f>'Субвенции '!B30</f>
        <v>510998</v>
      </c>
      <c r="L27" s="32">
        <f>'Субвенции '!C30</f>
        <v>117766.64152999999</v>
      </c>
      <c r="M27" s="32">
        <f t="shared" si="5"/>
        <v>23.046399698237565</v>
      </c>
      <c r="N27" s="32">
        <f>Иные!B28</f>
        <v>8446.1</v>
      </c>
      <c r="O27" s="32">
        <f>Иные!C28</f>
        <v>0</v>
      </c>
      <c r="P27" s="32">
        <f t="shared" si="6"/>
        <v>0</v>
      </c>
    </row>
    <row r="28" spans="1:16" ht="15" customHeight="1" x14ac:dyDescent="0.25">
      <c r="A28" s="76" t="s">
        <v>145</v>
      </c>
      <c r="B28" s="32">
        <f t="shared" si="0"/>
        <v>272076.98560999997</v>
      </c>
      <c r="C28" s="32">
        <f t="shared" si="1"/>
        <v>66191.375110000008</v>
      </c>
      <c r="D28" s="32">
        <f t="shared" si="2"/>
        <v>24.328178644584042</v>
      </c>
      <c r="E28" s="33">
        <f>Дотации!B28</f>
        <v>97899</v>
      </c>
      <c r="F28" s="33">
        <f>Дотации!C28</f>
        <v>28850</v>
      </c>
      <c r="G28" s="33">
        <f t="shared" si="3"/>
        <v>29.469146773715771</v>
      </c>
      <c r="H28" s="32">
        <f>Субсидии!B29</f>
        <v>25715.085610000002</v>
      </c>
      <c r="I28" s="32">
        <f>Субсидии!C29</f>
        <v>2770.3</v>
      </c>
      <c r="J28" s="32">
        <f t="shared" si="4"/>
        <v>10.773053770906735</v>
      </c>
      <c r="K28" s="32">
        <f>'Субвенции '!B31</f>
        <v>148262.89999999997</v>
      </c>
      <c r="L28" s="32">
        <f>'Субвенции '!C31</f>
        <v>34571.075110000005</v>
      </c>
      <c r="M28" s="32">
        <f t="shared" si="5"/>
        <v>23.31741461282628</v>
      </c>
      <c r="N28" s="32">
        <f>Иные!B29</f>
        <v>200</v>
      </c>
      <c r="O28" s="32">
        <f>Иные!C29</f>
        <v>0</v>
      </c>
      <c r="P28" s="32">
        <f t="shared" si="6"/>
        <v>0</v>
      </c>
    </row>
    <row r="29" spans="1:16" ht="15.75" x14ac:dyDescent="0.25">
      <c r="A29" s="76" t="s">
        <v>146</v>
      </c>
      <c r="B29" s="32">
        <f t="shared" si="0"/>
        <v>508614.64025000005</v>
      </c>
      <c r="C29" s="32">
        <f t="shared" si="1"/>
        <v>93936.629019999993</v>
      </c>
      <c r="D29" s="32">
        <f t="shared" si="2"/>
        <v>18.469116220057526</v>
      </c>
      <c r="E29" s="33">
        <f>Дотации!B29</f>
        <v>159277.1</v>
      </c>
      <c r="F29" s="33">
        <f>Дотации!C29</f>
        <v>37943</v>
      </c>
      <c r="G29" s="33">
        <f t="shared" si="3"/>
        <v>23.822005799954919</v>
      </c>
      <c r="H29" s="32">
        <f>Субсидии!B30</f>
        <v>70513.940250000014</v>
      </c>
      <c r="I29" s="32">
        <f>Субсидии!C30</f>
        <v>5147.7</v>
      </c>
      <c r="J29" s="32">
        <f t="shared" si="4"/>
        <v>7.30025861801135</v>
      </c>
      <c r="K29" s="32">
        <f>'Субвенции '!B32</f>
        <v>275399.2</v>
      </c>
      <c r="L29" s="32">
        <f>'Субвенции '!C32</f>
        <v>50845.929019999996</v>
      </c>
      <c r="M29" s="32">
        <f t="shared" si="5"/>
        <v>18.462627712789288</v>
      </c>
      <c r="N29" s="32">
        <f>Иные!B30</f>
        <v>3424.4</v>
      </c>
      <c r="O29" s="32">
        <f>Иные!C30</f>
        <v>0</v>
      </c>
      <c r="P29" s="32">
        <f t="shared" si="6"/>
        <v>0</v>
      </c>
    </row>
    <row r="30" spans="1:16" ht="15.75" x14ac:dyDescent="0.25">
      <c r="A30" s="76" t="s">
        <v>147</v>
      </c>
      <c r="B30" s="32">
        <f t="shared" si="0"/>
        <v>382280.67456999997</v>
      </c>
      <c r="C30" s="32">
        <f t="shared" si="1"/>
        <v>70120.2261</v>
      </c>
      <c r="D30" s="32">
        <f t="shared" si="2"/>
        <v>18.342602900048032</v>
      </c>
      <c r="E30" s="33">
        <f>Дотации!B30</f>
        <v>96161.9</v>
      </c>
      <c r="F30" s="33">
        <f>Дотации!C30</f>
        <v>25839</v>
      </c>
      <c r="G30" s="33">
        <f t="shared" si="3"/>
        <v>26.870309342889442</v>
      </c>
      <c r="H30" s="32">
        <f>Субсидии!B31</f>
        <v>76562.174570000003</v>
      </c>
      <c r="I30" s="32">
        <f>Субсидии!C31</f>
        <v>2877.8999999999996</v>
      </c>
      <c r="J30" s="32">
        <f t="shared" si="4"/>
        <v>3.7589057732010547</v>
      </c>
      <c r="K30" s="32">
        <f>'Субвенции '!B33</f>
        <v>207891.59999999998</v>
      </c>
      <c r="L30" s="32">
        <f>'Субвенции '!C33</f>
        <v>41403.326099999998</v>
      </c>
      <c r="M30" s="32">
        <f t="shared" si="5"/>
        <v>19.915824448895485</v>
      </c>
      <c r="N30" s="32">
        <f>Иные!B31</f>
        <v>1665</v>
      </c>
      <c r="O30" s="32">
        <f>Иные!C31</f>
        <v>0</v>
      </c>
      <c r="P30" s="32">
        <f t="shared" si="6"/>
        <v>0</v>
      </c>
    </row>
    <row r="31" spans="1:16" ht="15.75" x14ac:dyDescent="0.25">
      <c r="A31" s="76" t="s">
        <v>148</v>
      </c>
      <c r="B31" s="32">
        <f t="shared" si="0"/>
        <v>259803.29577999999</v>
      </c>
      <c r="C31" s="32">
        <f t="shared" si="1"/>
        <v>58708.706120000003</v>
      </c>
      <c r="D31" s="32">
        <f t="shared" si="2"/>
        <v>22.59736772920472</v>
      </c>
      <c r="E31" s="33">
        <f>Дотации!B31</f>
        <v>41846.6</v>
      </c>
      <c r="F31" s="33">
        <f>Дотации!C31</f>
        <v>13931.3</v>
      </c>
      <c r="G31" s="33">
        <f t="shared" si="3"/>
        <v>33.291354614233896</v>
      </c>
      <c r="H31" s="32">
        <f>Субсидии!B32</f>
        <v>38153.495779999997</v>
      </c>
      <c r="I31" s="32">
        <f>Субсидии!C32</f>
        <v>2653.9</v>
      </c>
      <c r="J31" s="32">
        <f t="shared" si="4"/>
        <v>6.955850167184864</v>
      </c>
      <c r="K31" s="32">
        <f>'Субвенции '!B34</f>
        <v>179578.19999999998</v>
      </c>
      <c r="L31" s="32">
        <f>'Субвенции '!C34</f>
        <v>42123.506119999998</v>
      </c>
      <c r="M31" s="32">
        <f t="shared" si="5"/>
        <v>23.456915215766728</v>
      </c>
      <c r="N31" s="32">
        <f>Иные!B32</f>
        <v>225</v>
      </c>
      <c r="O31" s="32">
        <f>Иные!C32</f>
        <v>0</v>
      </c>
      <c r="P31" s="32">
        <f t="shared" si="6"/>
        <v>0</v>
      </c>
    </row>
    <row r="32" spans="1:16" ht="15.75" x14ac:dyDescent="0.25">
      <c r="A32" s="76" t="s">
        <v>149</v>
      </c>
      <c r="B32" s="32">
        <f t="shared" si="0"/>
        <v>514355.07346999994</v>
      </c>
      <c r="C32" s="32">
        <f t="shared" si="1"/>
        <v>104112.1097</v>
      </c>
      <c r="D32" s="32">
        <f t="shared" si="2"/>
        <v>20.241291487148594</v>
      </c>
      <c r="E32" s="33">
        <f>Дотации!B32</f>
        <v>167118.29999999999</v>
      </c>
      <c r="F32" s="33">
        <f>Дотации!C32</f>
        <v>39693</v>
      </c>
      <c r="G32" s="33">
        <f t="shared" si="3"/>
        <v>23.751438352352796</v>
      </c>
      <c r="H32" s="32">
        <f>Субсидии!B33</f>
        <v>49248.773469999993</v>
      </c>
      <c r="I32" s="32">
        <f>Субсидии!C33</f>
        <v>2597</v>
      </c>
      <c r="J32" s="32">
        <f t="shared" si="4"/>
        <v>5.2732277720215075</v>
      </c>
      <c r="K32" s="32">
        <f>'Субвенции '!B35</f>
        <v>296898</v>
      </c>
      <c r="L32" s="32">
        <f>'Субвенции '!C35</f>
        <v>61822.109700000001</v>
      </c>
      <c r="M32" s="32">
        <f t="shared" si="5"/>
        <v>20.822676373704102</v>
      </c>
      <c r="N32" s="32">
        <f>Иные!B33</f>
        <v>1090</v>
      </c>
      <c r="O32" s="32">
        <f>Иные!C33</f>
        <v>0</v>
      </c>
      <c r="P32" s="32">
        <f t="shared" si="6"/>
        <v>0</v>
      </c>
    </row>
    <row r="33" spans="1:16" ht="15.75" x14ac:dyDescent="0.25">
      <c r="A33" s="76" t="s">
        <v>150</v>
      </c>
      <c r="B33" s="32">
        <f t="shared" si="0"/>
        <v>266736.42482999992</v>
      </c>
      <c r="C33" s="32">
        <f t="shared" si="1"/>
        <v>52115.327820000006</v>
      </c>
      <c r="D33" s="32">
        <f t="shared" si="2"/>
        <v>19.538136890458382</v>
      </c>
      <c r="E33" s="33">
        <f>Дотации!B33</f>
        <v>71067.599999999991</v>
      </c>
      <c r="F33" s="33">
        <f>Дотации!C33</f>
        <v>16878</v>
      </c>
      <c r="G33" s="33">
        <f t="shared" si="3"/>
        <v>23.749219053408307</v>
      </c>
      <c r="H33" s="32">
        <f>Субсидии!B34</f>
        <v>32265.924829999996</v>
      </c>
      <c r="I33" s="32">
        <f>Субсидии!C34</f>
        <v>2034.7</v>
      </c>
      <c r="J33" s="32">
        <f t="shared" si="4"/>
        <v>6.3060334105414837</v>
      </c>
      <c r="K33" s="32">
        <f>'Субвенции '!B36</f>
        <v>160192.89999999997</v>
      </c>
      <c r="L33" s="32">
        <f>'Субвенции '!C36</f>
        <v>33202.627820000002</v>
      </c>
      <c r="M33" s="32">
        <f t="shared" si="5"/>
        <v>20.726653815493702</v>
      </c>
      <c r="N33" s="32">
        <f>Иные!B34</f>
        <v>3210</v>
      </c>
      <c r="O33" s="32">
        <f>Иные!C34</f>
        <v>0</v>
      </c>
      <c r="P33" s="32">
        <f t="shared" si="6"/>
        <v>0</v>
      </c>
    </row>
    <row r="34" spans="1:16" ht="15.75" x14ac:dyDescent="0.25">
      <c r="A34" s="76" t="s">
        <v>151</v>
      </c>
      <c r="B34" s="32">
        <f t="shared" si="0"/>
        <v>747981.45430999994</v>
      </c>
      <c r="C34" s="32">
        <f t="shared" si="1"/>
        <v>142260.02821999998</v>
      </c>
      <c r="D34" s="32">
        <f t="shared" si="2"/>
        <v>19.019191906466773</v>
      </c>
      <c r="E34" s="33">
        <f>Дотации!B34</f>
        <v>164638</v>
      </c>
      <c r="F34" s="33">
        <f>Дотации!C34</f>
        <v>39102</v>
      </c>
      <c r="G34" s="33">
        <f t="shared" si="3"/>
        <v>23.750288511765206</v>
      </c>
      <c r="H34" s="32">
        <f>Субсидии!B35</f>
        <v>124564.65431</v>
      </c>
      <c r="I34" s="32">
        <f>Субсидии!C35</f>
        <v>4758.7</v>
      </c>
      <c r="J34" s="32">
        <f t="shared" si="4"/>
        <v>3.8202650875240884</v>
      </c>
      <c r="K34" s="32">
        <f>'Субвенции '!B37</f>
        <v>452118.8</v>
      </c>
      <c r="L34" s="32">
        <f>'Субвенции '!C37</f>
        <v>98399.328219999996</v>
      </c>
      <c r="M34" s="32">
        <f t="shared" si="5"/>
        <v>21.764042596768814</v>
      </c>
      <c r="N34" s="32">
        <f>Иные!B35</f>
        <v>6660</v>
      </c>
      <c r="O34" s="32">
        <f>Иные!C35</f>
        <v>0</v>
      </c>
      <c r="P34" s="32">
        <f t="shared" si="6"/>
        <v>0</v>
      </c>
    </row>
    <row r="35" spans="1:16" ht="15.75" x14ac:dyDescent="0.25">
      <c r="A35" s="76" t="s">
        <v>152</v>
      </c>
      <c r="B35" s="32">
        <f t="shared" si="0"/>
        <v>276723.21161999996</v>
      </c>
      <c r="C35" s="32">
        <f t="shared" si="1"/>
        <v>50140.538710000001</v>
      </c>
      <c r="D35" s="32">
        <f t="shared" si="2"/>
        <v>18.119383053003034</v>
      </c>
      <c r="E35" s="33">
        <f>Дотации!B35</f>
        <v>87115.5</v>
      </c>
      <c r="F35" s="33">
        <f>Дотации!C35</f>
        <v>20691</v>
      </c>
      <c r="G35" s="33">
        <f t="shared" si="3"/>
        <v>23.751226819567126</v>
      </c>
      <c r="H35" s="32">
        <f>Субсидии!B36</f>
        <v>20215.61162</v>
      </c>
      <c r="I35" s="32">
        <f>Субсидии!C36</f>
        <v>1907.9</v>
      </c>
      <c r="J35" s="32">
        <f t="shared" si="4"/>
        <v>9.4377555122420791</v>
      </c>
      <c r="K35" s="32">
        <f>'Субвенции '!B38</f>
        <v>168442.09999999998</v>
      </c>
      <c r="L35" s="32">
        <f>'Субвенции '!C38</f>
        <v>27541.638709999999</v>
      </c>
      <c r="M35" s="32">
        <f t="shared" si="5"/>
        <v>16.35080464444459</v>
      </c>
      <c r="N35" s="32">
        <f>Иные!B36</f>
        <v>950</v>
      </c>
      <c r="O35" s="32">
        <f>Иные!C36</f>
        <v>0</v>
      </c>
      <c r="P35" s="32">
        <f t="shared" si="6"/>
        <v>0</v>
      </c>
    </row>
    <row r="36" spans="1:16" ht="15.75" x14ac:dyDescent="0.25">
      <c r="A36" s="76" t="s">
        <v>153</v>
      </c>
      <c r="B36" s="32">
        <f t="shared" si="0"/>
        <v>193238.96460000004</v>
      </c>
      <c r="C36" s="32">
        <f t="shared" si="1"/>
        <v>37492.568680000004</v>
      </c>
      <c r="D36" s="32">
        <f t="shared" si="2"/>
        <v>19.402178415522307</v>
      </c>
      <c r="E36" s="33">
        <f>Дотации!B36</f>
        <v>55354.8</v>
      </c>
      <c r="F36" s="33">
        <f>Дотации!C36</f>
        <v>13186</v>
      </c>
      <c r="G36" s="33">
        <f t="shared" si="3"/>
        <v>23.820879128819904</v>
      </c>
      <c r="H36" s="32">
        <f>Субсидии!B37</f>
        <v>28760.164600000004</v>
      </c>
      <c r="I36" s="32">
        <f>Субсидии!C37</f>
        <v>1565.1</v>
      </c>
      <c r="J36" s="32">
        <f t="shared" si="4"/>
        <v>5.4419020953725683</v>
      </c>
      <c r="K36" s="32">
        <f>'Субвенции '!B39</f>
        <v>109024.00000000003</v>
      </c>
      <c r="L36" s="32">
        <f>'Субвенции '!C39</f>
        <v>22741.468680000002</v>
      </c>
      <c r="M36" s="32">
        <f t="shared" si="5"/>
        <v>20.859139895802755</v>
      </c>
      <c r="N36" s="32">
        <f>Иные!B37</f>
        <v>100</v>
      </c>
      <c r="O36" s="32">
        <f>Иные!C37</f>
        <v>0</v>
      </c>
      <c r="P36" s="32">
        <f t="shared" si="6"/>
        <v>0</v>
      </c>
    </row>
    <row r="37" spans="1:16" ht="15.75" x14ac:dyDescent="0.25">
      <c r="A37" s="76" t="s">
        <v>154</v>
      </c>
      <c r="B37" s="32">
        <f t="shared" si="0"/>
        <v>560154.48875000002</v>
      </c>
      <c r="C37" s="32">
        <f t="shared" si="1"/>
        <v>121511.50236</v>
      </c>
      <c r="D37" s="32">
        <f t="shared" si="2"/>
        <v>21.692498194766987</v>
      </c>
      <c r="E37" s="33">
        <f>Дотации!B37</f>
        <v>138865.29999999999</v>
      </c>
      <c r="F37" s="33">
        <f>Дотации!C37</f>
        <v>32979</v>
      </c>
      <c r="G37" s="33">
        <f t="shared" si="3"/>
        <v>23.748913515471472</v>
      </c>
      <c r="H37" s="32">
        <f>Субсидии!B38</f>
        <v>58321.78875</v>
      </c>
      <c r="I37" s="32">
        <f>Субсидии!C38</f>
        <v>5802.7</v>
      </c>
      <c r="J37" s="32">
        <f t="shared" si="4"/>
        <v>9.9494547824546959</v>
      </c>
      <c r="K37" s="32">
        <f>'Субвенции '!B40</f>
        <v>362727.39999999997</v>
      </c>
      <c r="L37" s="32">
        <f>'Субвенции '!C40</f>
        <v>82729.802360000001</v>
      </c>
      <c r="M37" s="32">
        <f t="shared" si="5"/>
        <v>22.807706933636666</v>
      </c>
      <c r="N37" s="32">
        <f>Иные!B38</f>
        <v>240</v>
      </c>
      <c r="O37" s="32">
        <f>Иные!C38</f>
        <v>0</v>
      </c>
      <c r="P37" s="32">
        <f t="shared" si="6"/>
        <v>0</v>
      </c>
    </row>
    <row r="38" spans="1:16" ht="15.75" x14ac:dyDescent="0.25">
      <c r="A38" s="76" t="s">
        <v>155</v>
      </c>
      <c r="B38" s="32">
        <f t="shared" si="0"/>
        <v>465005.40485999995</v>
      </c>
      <c r="C38" s="32">
        <f t="shared" si="1"/>
        <v>60554.728369999997</v>
      </c>
      <c r="D38" s="32">
        <f t="shared" si="2"/>
        <v>13.022370866470107</v>
      </c>
      <c r="E38" s="33">
        <f>Дотации!B38</f>
        <v>55338.9</v>
      </c>
      <c r="F38" s="33">
        <f>Дотации!C38</f>
        <v>13143</v>
      </c>
      <c r="G38" s="33">
        <f t="shared" si="3"/>
        <v>23.750020329280126</v>
      </c>
      <c r="H38" s="32">
        <f>Субсидии!B39</f>
        <v>247018.30486</v>
      </c>
      <c r="I38" s="32">
        <f>Субсидии!C39</f>
        <v>2623.9</v>
      </c>
      <c r="J38" s="32">
        <f t="shared" si="4"/>
        <v>1.0622289718517504</v>
      </c>
      <c r="K38" s="32">
        <f>'Субвенции '!B41</f>
        <v>162598.19999999995</v>
      </c>
      <c r="L38" s="32">
        <f>'Субвенции '!C41</f>
        <v>44787.828369999996</v>
      </c>
      <c r="M38" s="32">
        <f t="shared" si="5"/>
        <v>27.545094822697919</v>
      </c>
      <c r="N38" s="32">
        <f>Иные!B39</f>
        <v>50</v>
      </c>
      <c r="O38" s="32">
        <f>Иные!C39</f>
        <v>0</v>
      </c>
      <c r="P38" s="32">
        <f t="shared" si="6"/>
        <v>0</v>
      </c>
    </row>
    <row r="39" spans="1:16" ht="15.75" x14ac:dyDescent="0.25">
      <c r="A39" s="76" t="s">
        <v>156</v>
      </c>
      <c r="B39" s="32">
        <f t="shared" ref="B39:B70" si="7">E39+H39+K39+N39</f>
        <v>513104.35391999997</v>
      </c>
      <c r="C39" s="32">
        <f t="shared" ref="C39:C70" si="8">F39+I39+L39+O39</f>
        <v>86330.991560000024</v>
      </c>
      <c r="D39" s="32">
        <f t="shared" ref="D39:D68" si="9">C39/B39*100</f>
        <v>16.825230754806693</v>
      </c>
      <c r="E39" s="33">
        <f>Дотации!B39</f>
        <v>0</v>
      </c>
      <c r="F39" s="33">
        <f>Дотации!C39</f>
        <v>0</v>
      </c>
      <c r="G39" s="33"/>
      <c r="H39" s="32">
        <f>Субсидии!B40</f>
        <v>130103.45392</v>
      </c>
      <c r="I39" s="32">
        <f>Субсидии!C40</f>
        <v>3546.5</v>
      </c>
      <c r="J39" s="32">
        <f t="shared" si="4"/>
        <v>2.7259076474485653</v>
      </c>
      <c r="K39" s="32">
        <f>'Субвенции '!B42</f>
        <v>381722.49999999994</v>
      </c>
      <c r="L39" s="32">
        <f>'Субвенции '!C42</f>
        <v>82784.491560000024</v>
      </c>
      <c r="M39" s="32">
        <f t="shared" si="5"/>
        <v>21.687087232217131</v>
      </c>
      <c r="N39" s="32">
        <f>Иные!B40</f>
        <v>1278.4000000000001</v>
      </c>
      <c r="O39" s="32">
        <f>Иные!C40</f>
        <v>0</v>
      </c>
      <c r="P39" s="32">
        <f t="shared" si="6"/>
        <v>0</v>
      </c>
    </row>
    <row r="40" spans="1:16" ht="15.75" x14ac:dyDescent="0.25">
      <c r="A40" s="76" t="s">
        <v>157</v>
      </c>
      <c r="B40" s="32">
        <f t="shared" si="7"/>
        <v>268383.85178999999</v>
      </c>
      <c r="C40" s="32">
        <f t="shared" si="8"/>
        <v>50316.742389999992</v>
      </c>
      <c r="D40" s="32">
        <f t="shared" si="9"/>
        <v>18.748051365389486</v>
      </c>
      <c r="E40" s="33">
        <f>Дотации!B40</f>
        <v>52361</v>
      </c>
      <c r="F40" s="33">
        <f>Дотации!C40</f>
        <v>12435</v>
      </c>
      <c r="G40" s="33">
        <f t="shared" si="3"/>
        <v>23.748591508947499</v>
      </c>
      <c r="H40" s="32">
        <f>Субсидии!B41</f>
        <v>34423.551789999998</v>
      </c>
      <c r="I40" s="32">
        <f>Субсидии!C41</f>
        <v>2280</v>
      </c>
      <c r="J40" s="32">
        <f t="shared" si="4"/>
        <v>6.6233723176187098</v>
      </c>
      <c r="K40" s="32">
        <f>'Субвенции '!B43</f>
        <v>178449.29999999996</v>
      </c>
      <c r="L40" s="32">
        <f>'Субвенции '!C43</f>
        <v>35601.742389999992</v>
      </c>
      <c r="M40" s="32">
        <f t="shared" si="5"/>
        <v>19.950620366681182</v>
      </c>
      <c r="N40" s="32">
        <f>Иные!B41</f>
        <v>3150</v>
      </c>
      <c r="O40" s="32">
        <f>Иные!C41</f>
        <v>0</v>
      </c>
      <c r="P40" s="32">
        <f t="shared" si="6"/>
        <v>0</v>
      </c>
    </row>
    <row r="41" spans="1:16" ht="15.75" x14ac:dyDescent="0.25">
      <c r="A41" s="76" t="s">
        <v>158</v>
      </c>
      <c r="B41" s="32">
        <f t="shared" si="7"/>
        <v>373977.15393999999</v>
      </c>
      <c r="C41" s="32">
        <f t="shared" si="8"/>
        <v>52993.05328</v>
      </c>
      <c r="D41" s="32">
        <f t="shared" si="9"/>
        <v>14.170131175580336</v>
      </c>
      <c r="E41" s="33">
        <f>Дотации!B41</f>
        <v>10141.200000000001</v>
      </c>
      <c r="F41" s="33">
        <f>Дотации!C41</f>
        <v>2409</v>
      </c>
      <c r="G41" s="33"/>
      <c r="H41" s="32">
        <f>Субсидии!B42</f>
        <v>42129.653939999989</v>
      </c>
      <c r="I41" s="32">
        <f>Субсидии!C42</f>
        <v>3385.3</v>
      </c>
      <c r="J41" s="32">
        <f t="shared" si="4"/>
        <v>8.0354327258924574</v>
      </c>
      <c r="K41" s="32">
        <f>'Субвенции '!B44</f>
        <v>236177.39999999997</v>
      </c>
      <c r="L41" s="32">
        <f>'Субвенции '!C44</f>
        <v>47198.753279999997</v>
      </c>
      <c r="M41" s="32">
        <f t="shared" si="5"/>
        <v>19.984449519725427</v>
      </c>
      <c r="N41" s="32">
        <f>Иные!B42</f>
        <v>85528.9</v>
      </c>
      <c r="O41" s="32">
        <f>Иные!C42</f>
        <v>0</v>
      </c>
      <c r="P41" s="32">
        <f t="shared" si="6"/>
        <v>0</v>
      </c>
    </row>
    <row r="42" spans="1:16" ht="15.75" x14ac:dyDescent="0.25">
      <c r="A42" s="76" t="s">
        <v>159</v>
      </c>
      <c r="B42" s="32">
        <f t="shared" si="7"/>
        <v>194734.06720000002</v>
      </c>
      <c r="C42" s="32">
        <f t="shared" si="8"/>
        <v>39136.679509999994</v>
      </c>
      <c r="D42" s="32">
        <f t="shared" si="9"/>
        <v>20.09750018203286</v>
      </c>
      <c r="E42" s="33">
        <f>Дотации!B42</f>
        <v>60651.6</v>
      </c>
      <c r="F42" s="33">
        <f>Дотации!C42</f>
        <v>14499</v>
      </c>
      <c r="G42" s="33">
        <f t="shared" si="3"/>
        <v>23.905387491838635</v>
      </c>
      <c r="H42" s="32">
        <f>Субсидии!B43</f>
        <v>26597.6672</v>
      </c>
      <c r="I42" s="32">
        <f>Субсидии!C43</f>
        <v>1414.6</v>
      </c>
      <c r="J42" s="32">
        <f t="shared" si="4"/>
        <v>5.3185115422453286</v>
      </c>
      <c r="K42" s="32">
        <f>'Субвенции '!B45</f>
        <v>105609.30000000002</v>
      </c>
      <c r="L42" s="32">
        <f>'Субвенции '!C45</f>
        <v>23223.079509999996</v>
      </c>
      <c r="M42" s="32">
        <f t="shared" si="5"/>
        <v>21.989615980789562</v>
      </c>
      <c r="N42" s="32">
        <f>Иные!B43</f>
        <v>1875.5</v>
      </c>
      <c r="O42" s="32">
        <f>Иные!C43</f>
        <v>0</v>
      </c>
      <c r="P42" s="32">
        <f t="shared" si="6"/>
        <v>0</v>
      </c>
    </row>
    <row r="43" spans="1:16" ht="15.75" x14ac:dyDescent="0.25">
      <c r="A43" s="76" t="s">
        <v>160</v>
      </c>
      <c r="B43" s="32">
        <f t="shared" si="7"/>
        <v>277901.80244999996</v>
      </c>
      <c r="C43" s="32">
        <f t="shared" si="8"/>
        <v>61670.189849999981</v>
      </c>
      <c r="D43" s="32">
        <f t="shared" si="9"/>
        <v>22.191360151791628</v>
      </c>
      <c r="E43" s="33">
        <f>Дотации!B43</f>
        <v>76156.5</v>
      </c>
      <c r="F43" s="33">
        <f>Дотации!C43</f>
        <v>18087</v>
      </c>
      <c r="G43" s="33">
        <f t="shared" si="3"/>
        <v>23.749778416812749</v>
      </c>
      <c r="H43" s="32">
        <f>Субсидии!B44</f>
        <v>25407.802449999999</v>
      </c>
      <c r="I43" s="32">
        <f>Субсидии!C44</f>
        <v>1922.7</v>
      </c>
      <c r="J43" s="32">
        <f t="shared" si="4"/>
        <v>7.5673604743412195</v>
      </c>
      <c r="K43" s="32">
        <f>'Субвенции '!B46</f>
        <v>172255.59999999995</v>
      </c>
      <c r="L43" s="32">
        <f>'Субвенции '!C46</f>
        <v>41660.489849999984</v>
      </c>
      <c r="M43" s="32">
        <f t="shared" si="5"/>
        <v>24.185274586138274</v>
      </c>
      <c r="N43" s="32">
        <f>Иные!B44</f>
        <v>4081.9</v>
      </c>
      <c r="O43" s="32">
        <f>Иные!C44</f>
        <v>0</v>
      </c>
      <c r="P43" s="32">
        <f t="shared" si="6"/>
        <v>0</v>
      </c>
    </row>
    <row r="44" spans="1:16" ht="15.75" x14ac:dyDescent="0.25">
      <c r="A44" s="76" t="s">
        <v>161</v>
      </c>
      <c r="B44" s="32">
        <f t="shared" si="7"/>
        <v>293659.65685999999</v>
      </c>
      <c r="C44" s="32">
        <f t="shared" si="8"/>
        <v>57747.307250000005</v>
      </c>
      <c r="D44" s="32">
        <f t="shared" si="9"/>
        <v>19.664705689392871</v>
      </c>
      <c r="E44" s="33">
        <f>Дотации!B44</f>
        <v>81768.399999999994</v>
      </c>
      <c r="F44" s="33">
        <f>Дотации!C44</f>
        <v>19419</v>
      </c>
      <c r="G44" s="33">
        <f t="shared" si="3"/>
        <v>23.748783148502355</v>
      </c>
      <c r="H44" s="32">
        <f>Субсидии!B45</f>
        <v>22193.056860000001</v>
      </c>
      <c r="I44" s="32">
        <f>Субсидии!C45</f>
        <v>2431.1</v>
      </c>
      <c r="J44" s="32">
        <f t="shared" si="4"/>
        <v>10.954326911051766</v>
      </c>
      <c r="K44" s="32">
        <f>'Субвенции '!B47</f>
        <v>172425.3</v>
      </c>
      <c r="L44" s="32">
        <f>'Субвенции '!C47</f>
        <v>35897.207250000007</v>
      </c>
      <c r="M44" s="32">
        <f t="shared" si="5"/>
        <v>20.818990745557649</v>
      </c>
      <c r="N44" s="32">
        <f>Иные!B45</f>
        <v>17272.900000000001</v>
      </c>
      <c r="O44" s="32">
        <f>Иные!C45</f>
        <v>0</v>
      </c>
      <c r="P44" s="32">
        <f t="shared" si="6"/>
        <v>0</v>
      </c>
    </row>
    <row r="45" spans="1:16" ht="15.75" x14ac:dyDescent="0.25">
      <c r="A45" s="76" t="s">
        <v>162</v>
      </c>
      <c r="B45" s="32">
        <f t="shared" si="7"/>
        <v>3418906.79024</v>
      </c>
      <c r="C45" s="32">
        <f t="shared" si="8"/>
        <v>689469.21218999999</v>
      </c>
      <c r="D45" s="32">
        <f t="shared" si="9"/>
        <v>20.166364703426172</v>
      </c>
      <c r="E45" s="33">
        <f>Дотации!B45</f>
        <v>203551.3</v>
      </c>
      <c r="F45" s="33">
        <f>Дотации!C45</f>
        <v>48342</v>
      </c>
      <c r="G45" s="33"/>
      <c r="H45" s="32">
        <f>Субсидии!B46</f>
        <v>1093942.29024</v>
      </c>
      <c r="I45" s="32">
        <f>Субсидии!C46</f>
        <v>251088.4</v>
      </c>
      <c r="J45" s="32">
        <f t="shared" si="4"/>
        <v>22.952618455303863</v>
      </c>
      <c r="K45" s="32">
        <f>'Субвенции '!B48</f>
        <v>1957403.4000000001</v>
      </c>
      <c r="L45" s="32">
        <f>'Субвенции '!C48</f>
        <v>390038.81218999997</v>
      </c>
      <c r="M45" s="32">
        <f t="shared" si="5"/>
        <v>19.92633772833949</v>
      </c>
      <c r="N45" s="32">
        <f>Иные!B46</f>
        <v>164009.79999999999</v>
      </c>
      <c r="O45" s="32">
        <f>Иные!C46</f>
        <v>0</v>
      </c>
      <c r="P45" s="32">
        <f t="shared" si="6"/>
        <v>0</v>
      </c>
    </row>
    <row r="46" spans="1:16" ht="31.5" x14ac:dyDescent="0.25">
      <c r="A46" s="75" t="s">
        <v>163</v>
      </c>
      <c r="B46" s="30">
        <f t="shared" si="7"/>
        <v>10231228.561910002</v>
      </c>
      <c r="C46" s="30">
        <f t="shared" si="8"/>
        <v>1286843.7674399996</v>
      </c>
      <c r="D46" s="30">
        <f t="shared" si="9"/>
        <v>12.577607465742776</v>
      </c>
      <c r="E46" s="34">
        <f>Дотации!B46</f>
        <v>288106.5</v>
      </c>
      <c r="F46" s="34">
        <f>Дотации!C46</f>
        <v>55234</v>
      </c>
      <c r="G46" s="34">
        <f>F46/E46*100</f>
        <v>19.171382804622596</v>
      </c>
      <c r="H46" s="34">
        <f>Субсидии!B47</f>
        <v>4048337.2619100004</v>
      </c>
      <c r="I46" s="34">
        <f>Субсидии!C47</f>
        <v>40851.900000000009</v>
      </c>
      <c r="J46" s="34">
        <f t="shared" si="4"/>
        <v>1.0091031788375786</v>
      </c>
      <c r="K46" s="30">
        <f>'Субвенции '!B49</f>
        <v>5379781.9000000004</v>
      </c>
      <c r="L46" s="30">
        <f>'Субвенции '!C49</f>
        <v>1114757.8674399997</v>
      </c>
      <c r="M46" s="30">
        <f t="shared" si="5"/>
        <v>20.721246477296777</v>
      </c>
      <c r="N46" s="34">
        <f>Иные!B47</f>
        <v>515002.9</v>
      </c>
      <c r="O46" s="34">
        <f>Иные!C47</f>
        <v>76000</v>
      </c>
      <c r="P46" s="34">
        <f>O46/N46*100</f>
        <v>14.757198454610643</v>
      </c>
    </row>
    <row r="47" spans="1:16" ht="15.75" x14ac:dyDescent="0.25">
      <c r="A47" s="76" t="s">
        <v>164</v>
      </c>
      <c r="B47" s="32">
        <f t="shared" si="7"/>
        <v>9775671.4619100019</v>
      </c>
      <c r="C47" s="32">
        <f t="shared" si="8"/>
        <v>1201694.6951699997</v>
      </c>
      <c r="D47" s="32">
        <f t="shared" si="9"/>
        <v>12.292707461091464</v>
      </c>
      <c r="E47" s="33">
        <f>Дотации!B47</f>
        <v>39454.9</v>
      </c>
      <c r="F47" s="33">
        <f>Дотации!C47</f>
        <v>9372</v>
      </c>
      <c r="G47" s="33">
        <f>F47/E47*100</f>
        <v>23.753703595751098</v>
      </c>
      <c r="H47" s="32">
        <f>Субсидии!B48</f>
        <v>4029918.1619100003</v>
      </c>
      <c r="I47" s="32">
        <f>Субсидии!C48</f>
        <v>39201.600000000006</v>
      </c>
      <c r="J47" s="32">
        <f t="shared" si="4"/>
        <v>0.97276417100788481</v>
      </c>
      <c r="K47" s="32">
        <f>'Субвенции '!B50</f>
        <v>5194855.5000000009</v>
      </c>
      <c r="L47" s="32">
        <f>'Субвенции '!C50</f>
        <v>1077121.0951699996</v>
      </c>
      <c r="M47" s="32">
        <f t="shared" si="5"/>
        <v>20.734380295467304</v>
      </c>
      <c r="N47" s="32">
        <f>Иные!B48</f>
        <v>511442.9</v>
      </c>
      <c r="O47" s="32">
        <f>Иные!C48</f>
        <v>76000</v>
      </c>
      <c r="P47" s="32">
        <f>O47/N47*100</f>
        <v>14.85991886875348</v>
      </c>
    </row>
    <row r="48" spans="1:16" ht="15.75" x14ac:dyDescent="0.25">
      <c r="A48" s="76" t="s">
        <v>593</v>
      </c>
      <c r="B48" s="32">
        <f t="shared" si="7"/>
        <v>81797.7</v>
      </c>
      <c r="C48" s="32">
        <f t="shared" si="8"/>
        <v>11191.56673</v>
      </c>
      <c r="D48" s="32">
        <f t="shared" si="9"/>
        <v>13.682006621213066</v>
      </c>
      <c r="E48" s="33">
        <f>Дотации!B48</f>
        <v>48941.200000000004</v>
      </c>
      <c r="F48" s="33">
        <f>Дотации!C48</f>
        <v>5808</v>
      </c>
      <c r="G48" s="33">
        <f t="shared" ref="G48:G50" si="10">F48/E48*100</f>
        <v>11.867301986874043</v>
      </c>
      <c r="H48" s="32">
        <f>Субсидии!B49</f>
        <v>2840.2</v>
      </c>
      <c r="I48" s="32">
        <f>Субсидии!C49</f>
        <v>243.5</v>
      </c>
      <c r="J48" s="32">
        <f t="shared" si="4"/>
        <v>8.5733399056404487</v>
      </c>
      <c r="K48" s="32">
        <f>'Субвенции '!B51</f>
        <v>26696.299999999996</v>
      </c>
      <c r="L48" s="32">
        <f>'Субвенции '!C51</f>
        <v>5140.0667300000005</v>
      </c>
      <c r="M48" s="32">
        <f t="shared" si="5"/>
        <v>19.25385439180711</v>
      </c>
      <c r="N48" s="32">
        <f>Иные!B49</f>
        <v>3320</v>
      </c>
      <c r="O48" s="32">
        <f>Иные!C49</f>
        <v>0</v>
      </c>
      <c r="P48" s="32">
        <f t="shared" ref="P48:P50" si="11">O48/N48*100</f>
        <v>0</v>
      </c>
    </row>
    <row r="49" spans="1:19" ht="15.75" x14ac:dyDescent="0.25">
      <c r="A49" s="76" t="s">
        <v>165</v>
      </c>
      <c r="B49" s="32">
        <f t="shared" si="7"/>
        <v>231086.5</v>
      </c>
      <c r="C49" s="32">
        <f t="shared" si="8"/>
        <v>50999.830719999998</v>
      </c>
      <c r="D49" s="32">
        <f t="shared" si="9"/>
        <v>22.069584644710964</v>
      </c>
      <c r="E49" s="33">
        <f>Дотации!B49</f>
        <v>123309.1</v>
      </c>
      <c r="F49" s="33">
        <f>Дотации!C49</f>
        <v>29797</v>
      </c>
      <c r="G49" s="33">
        <f t="shared" si="10"/>
        <v>24.164477723055313</v>
      </c>
      <c r="H49" s="32">
        <f>Субсидии!B50</f>
        <v>8175.7999999999993</v>
      </c>
      <c r="I49" s="32">
        <f>Субсидии!C50</f>
        <v>919.4</v>
      </c>
      <c r="J49" s="32">
        <f t="shared" si="4"/>
        <v>11.245382714841362</v>
      </c>
      <c r="K49" s="32">
        <f>'Субвенции '!B52</f>
        <v>99521.60000000002</v>
      </c>
      <c r="L49" s="32">
        <f>'Субвенции '!C52</f>
        <v>20283.43072</v>
      </c>
      <c r="M49" s="32">
        <f t="shared" si="5"/>
        <v>20.380933103969387</v>
      </c>
      <c r="N49" s="32">
        <f>Иные!B50</f>
        <v>80</v>
      </c>
      <c r="O49" s="32">
        <f>Иные!C50</f>
        <v>0</v>
      </c>
      <c r="P49" s="32">
        <f t="shared" si="11"/>
        <v>0</v>
      </c>
    </row>
    <row r="50" spans="1:19" ht="15.75" x14ac:dyDescent="0.25">
      <c r="A50" s="76" t="s">
        <v>592</v>
      </c>
      <c r="B50" s="32">
        <f t="shared" si="7"/>
        <v>142672.90000000002</v>
      </c>
      <c r="C50" s="32">
        <f t="shared" si="8"/>
        <v>22957.67482</v>
      </c>
      <c r="D50" s="32">
        <f t="shared" si="9"/>
        <v>16.091125098038937</v>
      </c>
      <c r="E50" s="33">
        <f>Дотации!B50</f>
        <v>76401.3</v>
      </c>
      <c r="F50" s="33">
        <f>Дотации!C50</f>
        <v>10257</v>
      </c>
      <c r="G50" s="33">
        <f t="shared" si="10"/>
        <v>13.425164231498679</v>
      </c>
      <c r="H50" s="32">
        <f>Субсидии!B51</f>
        <v>7403.1</v>
      </c>
      <c r="I50" s="32">
        <f>Субсидии!C51</f>
        <v>487.4</v>
      </c>
      <c r="J50" s="32">
        <f>I50/H50*100</f>
        <v>6.5837284380867471</v>
      </c>
      <c r="K50" s="32">
        <f>'Субвенции '!B53</f>
        <v>58708.500000000015</v>
      </c>
      <c r="L50" s="32">
        <f>'Субвенции '!C53</f>
        <v>12213.274820000002</v>
      </c>
      <c r="M50" s="32">
        <f>L50/K50*100</f>
        <v>20.803247945357146</v>
      </c>
      <c r="N50" s="32">
        <f>Иные!B51</f>
        <v>160</v>
      </c>
      <c r="O50" s="32">
        <f>Иные!C51</f>
        <v>0</v>
      </c>
      <c r="P50" s="32">
        <f t="shared" si="11"/>
        <v>0</v>
      </c>
    </row>
    <row r="51" spans="1:19" ht="15.75" x14ac:dyDescent="0.25">
      <c r="A51" s="75" t="s">
        <v>166</v>
      </c>
      <c r="B51" s="30">
        <f t="shared" si="7"/>
        <v>1203641.2000000002</v>
      </c>
      <c r="C51" s="30">
        <f t="shared" si="8"/>
        <v>10924.931310000002</v>
      </c>
      <c r="D51" s="30">
        <f t="shared" si="9"/>
        <v>0.90765680918865188</v>
      </c>
      <c r="E51" s="30">
        <v>0</v>
      </c>
      <c r="F51" s="30">
        <v>0</v>
      </c>
      <c r="G51" s="30">
        <v>0</v>
      </c>
      <c r="H51" s="30">
        <f>Субсидии!B52</f>
        <v>698306.60000000009</v>
      </c>
      <c r="I51" s="30">
        <f>Субсидии!C52</f>
        <v>3521.7999999999993</v>
      </c>
      <c r="J51" s="34">
        <f>I51/H51*100</f>
        <v>0.50433434253664489</v>
      </c>
      <c r="K51" s="30">
        <f>'Субвенции '!B54</f>
        <v>44111.000000000153</v>
      </c>
      <c r="L51" s="30">
        <f>'Субвенции '!C54</f>
        <v>7403.1313100000025</v>
      </c>
      <c r="M51" s="30">
        <f t="shared" ref="M51:M115" si="12">L51/K51*100</f>
        <v>16.782959601913301</v>
      </c>
      <c r="N51" s="30">
        <f>Иные!B52</f>
        <v>461223.6</v>
      </c>
      <c r="O51" s="30">
        <f>Иные!C52</f>
        <v>0</v>
      </c>
      <c r="P51" s="30">
        <f>O51/N51*100</f>
        <v>0</v>
      </c>
      <c r="R51" s="42"/>
      <c r="S51" s="42"/>
    </row>
    <row r="52" spans="1:19" s="36" customFormat="1" ht="63.75" x14ac:dyDescent="0.25">
      <c r="A52" s="77" t="s">
        <v>167</v>
      </c>
      <c r="B52" s="35">
        <f t="shared" si="7"/>
        <v>5963.7000000000007</v>
      </c>
      <c r="C52" s="35">
        <f t="shared" si="8"/>
        <v>137.1</v>
      </c>
      <c r="D52" s="35">
        <f t="shared" si="9"/>
        <v>2.2989083957945566</v>
      </c>
      <c r="E52" s="32"/>
      <c r="F52" s="32"/>
      <c r="G52" s="157"/>
      <c r="H52" s="167">
        <f>Субсидии!B53</f>
        <v>5262.6</v>
      </c>
      <c r="I52" s="167">
        <f>Субсидии!C53</f>
        <v>0</v>
      </c>
      <c r="J52" s="32">
        <f>I52/H52*100</f>
        <v>0</v>
      </c>
      <c r="K52" s="32">
        <f>'Субвенции '!B55</f>
        <v>701.1</v>
      </c>
      <c r="L52" s="32">
        <f>'Субвенции '!C55</f>
        <v>137.1</v>
      </c>
      <c r="M52" s="32">
        <f t="shared" si="12"/>
        <v>19.554985023534442</v>
      </c>
      <c r="N52" s="32"/>
      <c r="O52" s="32"/>
      <c r="P52" s="32"/>
      <c r="R52" s="72"/>
      <c r="S52" s="72"/>
    </row>
    <row r="53" spans="1:19" s="36" customFormat="1" ht="63.75" x14ac:dyDescent="0.25">
      <c r="A53" s="77" t="s">
        <v>168</v>
      </c>
      <c r="B53" s="35">
        <f t="shared" si="7"/>
        <v>593.5</v>
      </c>
      <c r="C53" s="35">
        <f t="shared" si="8"/>
        <v>13.5</v>
      </c>
      <c r="D53" s="35">
        <f t="shared" si="9"/>
        <v>2.2746419545071608</v>
      </c>
      <c r="E53" s="32"/>
      <c r="F53" s="32"/>
      <c r="G53" s="157"/>
      <c r="H53" s="167">
        <f>Субсидии!B54</f>
        <v>500</v>
      </c>
      <c r="I53" s="167">
        <f>Субсидии!C54</f>
        <v>0</v>
      </c>
      <c r="J53" s="32">
        <f>I53/H53*100</f>
        <v>0</v>
      </c>
      <c r="K53" s="32">
        <f>'Субвенции '!B56</f>
        <v>93.5</v>
      </c>
      <c r="L53" s="32">
        <f>'Субвенции '!C56</f>
        <v>13.5</v>
      </c>
      <c r="M53" s="32">
        <f t="shared" si="12"/>
        <v>14.438502673796791</v>
      </c>
      <c r="N53" s="32"/>
      <c r="O53" s="32"/>
      <c r="P53" s="32"/>
    </row>
    <row r="54" spans="1:19" s="36" customFormat="1" ht="38.25" customHeight="1" x14ac:dyDescent="0.25">
      <c r="A54" s="77" t="s">
        <v>169</v>
      </c>
      <c r="B54" s="35">
        <f t="shared" si="7"/>
        <v>7024.0999999999995</v>
      </c>
      <c r="C54" s="35">
        <f t="shared" si="8"/>
        <v>112.7</v>
      </c>
      <c r="D54" s="35">
        <f t="shared" si="9"/>
        <v>1.6044760182799223</v>
      </c>
      <c r="E54" s="32"/>
      <c r="F54" s="32"/>
      <c r="G54" s="157"/>
      <c r="H54" s="167">
        <f>Субсидии!B55</f>
        <v>6402.2</v>
      </c>
      <c r="I54" s="167">
        <f>Субсидии!C55</f>
        <v>0</v>
      </c>
      <c r="J54" s="32">
        <f t="shared" ref="J54:J116" si="13">I54/H54*100</f>
        <v>0</v>
      </c>
      <c r="K54" s="32">
        <f>'Субвенции '!B57</f>
        <v>621.9</v>
      </c>
      <c r="L54" s="32">
        <f>'Субвенции '!C57</f>
        <v>112.7</v>
      </c>
      <c r="M54" s="32">
        <f t="shared" si="12"/>
        <v>18.121884547354881</v>
      </c>
      <c r="N54" s="32">
        <f>Иные!B53</f>
        <v>0</v>
      </c>
      <c r="O54" s="32">
        <f>Иные!C53</f>
        <v>0</v>
      </c>
      <c r="P54" s="32"/>
    </row>
    <row r="55" spans="1:19" s="36" customFormat="1" ht="51" customHeight="1" x14ac:dyDescent="0.25">
      <c r="A55" s="77" t="s">
        <v>170</v>
      </c>
      <c r="B55" s="35">
        <f t="shared" si="7"/>
        <v>82.9</v>
      </c>
      <c r="C55" s="35">
        <f t="shared" si="8"/>
        <v>17.600000000000001</v>
      </c>
      <c r="D55" s="35">
        <f t="shared" si="9"/>
        <v>21.230398069963812</v>
      </c>
      <c r="E55" s="32"/>
      <c r="F55" s="32"/>
      <c r="G55" s="157"/>
      <c r="H55" s="167"/>
      <c r="I55" s="167"/>
      <c r="J55" s="32"/>
      <c r="K55" s="32">
        <f>'Субвенции '!B58</f>
        <v>82.9</v>
      </c>
      <c r="L55" s="32">
        <f>'Субвенции '!C58</f>
        <v>17.600000000000001</v>
      </c>
      <c r="M55" s="32">
        <f t="shared" si="12"/>
        <v>21.230398069963812</v>
      </c>
      <c r="N55" s="32"/>
      <c r="O55" s="32"/>
      <c r="P55" s="32"/>
    </row>
    <row r="56" spans="1:19" s="36" customFormat="1" ht="51" customHeight="1" x14ac:dyDescent="0.25">
      <c r="A56" s="77" t="s">
        <v>171</v>
      </c>
      <c r="B56" s="35">
        <f t="shared" si="7"/>
        <v>582.9</v>
      </c>
      <c r="C56" s="35">
        <f t="shared" si="8"/>
        <v>17.623860000000001</v>
      </c>
      <c r="D56" s="35">
        <f t="shared" si="9"/>
        <v>3.0234791559444161</v>
      </c>
      <c r="E56" s="32"/>
      <c r="F56" s="32"/>
      <c r="G56" s="157"/>
      <c r="H56" s="167">
        <f>Субсидии!B56</f>
        <v>500</v>
      </c>
      <c r="I56" s="167">
        <f>Субсидии!C56</f>
        <v>0</v>
      </c>
      <c r="J56" s="32"/>
      <c r="K56" s="32">
        <f>'Субвенции '!B59</f>
        <v>82.9</v>
      </c>
      <c r="L56" s="32">
        <f>'Субвенции '!C59</f>
        <v>17.623860000000001</v>
      </c>
      <c r="M56" s="32">
        <f t="shared" si="12"/>
        <v>21.259179734620023</v>
      </c>
      <c r="N56" s="32"/>
      <c r="O56" s="32"/>
      <c r="P56" s="32"/>
    </row>
    <row r="57" spans="1:19" s="36" customFormat="1" ht="38.25" customHeight="1" x14ac:dyDescent="0.25">
      <c r="A57" s="77" t="s">
        <v>172</v>
      </c>
      <c r="B57" s="35">
        <f t="shared" si="7"/>
        <v>82.9</v>
      </c>
      <c r="C57" s="35">
        <f t="shared" si="8"/>
        <v>17.623860000000001</v>
      </c>
      <c r="D57" s="35">
        <f t="shared" si="9"/>
        <v>21.259179734620023</v>
      </c>
      <c r="E57" s="32"/>
      <c r="F57" s="32"/>
      <c r="G57" s="157"/>
      <c r="H57" s="167"/>
      <c r="I57" s="167"/>
      <c r="J57" s="32"/>
      <c r="K57" s="32">
        <f>'Субвенции '!B60</f>
        <v>82.9</v>
      </c>
      <c r="L57" s="32">
        <f>'Субвенции '!C60</f>
        <v>17.623860000000001</v>
      </c>
      <c r="M57" s="32">
        <f t="shared" si="12"/>
        <v>21.259179734620023</v>
      </c>
      <c r="N57" s="32"/>
      <c r="O57" s="32"/>
      <c r="P57" s="32"/>
    </row>
    <row r="58" spans="1:19" s="36" customFormat="1" ht="51" customHeight="1" x14ac:dyDescent="0.25">
      <c r="A58" s="77" t="s">
        <v>173</v>
      </c>
      <c r="B58" s="35">
        <f t="shared" si="7"/>
        <v>82.9</v>
      </c>
      <c r="C58" s="35">
        <f t="shared" si="8"/>
        <v>17.623860000000001</v>
      </c>
      <c r="D58" s="35">
        <f t="shared" si="9"/>
        <v>21.259179734620023</v>
      </c>
      <c r="E58" s="32"/>
      <c r="F58" s="32"/>
      <c r="G58" s="157"/>
      <c r="H58" s="167"/>
      <c r="I58" s="167"/>
      <c r="J58" s="32"/>
      <c r="K58" s="32">
        <f>'Субвенции '!B61</f>
        <v>82.9</v>
      </c>
      <c r="L58" s="32">
        <f>'Субвенции '!C61</f>
        <v>17.623860000000001</v>
      </c>
      <c r="M58" s="32">
        <f t="shared" si="12"/>
        <v>21.259179734620023</v>
      </c>
      <c r="N58" s="32"/>
      <c r="O58" s="32"/>
      <c r="P58" s="32"/>
    </row>
    <row r="59" spans="1:19" s="36" customFormat="1" ht="51" customHeight="1" x14ac:dyDescent="0.25">
      <c r="A59" s="77" t="s">
        <v>174</v>
      </c>
      <c r="B59" s="35">
        <f t="shared" si="7"/>
        <v>207.3</v>
      </c>
      <c r="C59" s="35">
        <f t="shared" si="8"/>
        <v>44.05968</v>
      </c>
      <c r="D59" s="35">
        <f t="shared" si="9"/>
        <v>21.254066570188133</v>
      </c>
      <c r="E59" s="32"/>
      <c r="F59" s="32"/>
      <c r="G59" s="157"/>
      <c r="H59" s="167"/>
      <c r="I59" s="167"/>
      <c r="J59" s="32"/>
      <c r="K59" s="32">
        <f>'Субвенции '!B62</f>
        <v>207.3</v>
      </c>
      <c r="L59" s="32">
        <f>'Субвенции '!C62</f>
        <v>44.05968</v>
      </c>
      <c r="M59" s="32">
        <f t="shared" si="12"/>
        <v>21.254066570188133</v>
      </c>
      <c r="N59" s="32"/>
      <c r="O59" s="32"/>
      <c r="P59" s="32"/>
    </row>
    <row r="60" spans="1:19" s="36" customFormat="1" ht="51" customHeight="1" x14ac:dyDescent="0.25">
      <c r="A60" s="77" t="s">
        <v>175</v>
      </c>
      <c r="B60" s="35">
        <f t="shared" si="7"/>
        <v>82.9</v>
      </c>
      <c r="C60" s="35">
        <f t="shared" si="8"/>
        <v>17.62387</v>
      </c>
      <c r="D60" s="35">
        <f t="shared" si="9"/>
        <v>21.259191797346201</v>
      </c>
      <c r="E60" s="32"/>
      <c r="F60" s="32"/>
      <c r="G60" s="157"/>
      <c r="H60" s="167"/>
      <c r="I60" s="167"/>
      <c r="J60" s="32"/>
      <c r="K60" s="32">
        <f>'Субвенции '!B63</f>
        <v>82.9</v>
      </c>
      <c r="L60" s="32">
        <f>'Субвенции '!C63</f>
        <v>17.62387</v>
      </c>
      <c r="M60" s="32">
        <f t="shared" si="12"/>
        <v>21.259191797346201</v>
      </c>
      <c r="N60" s="32"/>
      <c r="O60" s="32"/>
      <c r="P60" s="32"/>
    </row>
    <row r="61" spans="1:19" s="36" customFormat="1" ht="51" x14ac:dyDescent="0.25">
      <c r="A61" s="77" t="s">
        <v>176</v>
      </c>
      <c r="B61" s="35">
        <f t="shared" si="7"/>
        <v>10528.5</v>
      </c>
      <c r="C61" s="35">
        <f t="shared" si="8"/>
        <v>105.9</v>
      </c>
      <c r="D61" s="35">
        <f t="shared" si="9"/>
        <v>1.0058412879327541</v>
      </c>
      <c r="E61" s="32"/>
      <c r="F61" s="32"/>
      <c r="G61" s="157"/>
      <c r="H61" s="167">
        <f>Субсидии!B57</f>
        <v>10528.5</v>
      </c>
      <c r="I61" s="167">
        <f>Субсидии!C57</f>
        <v>105.9</v>
      </c>
      <c r="J61" s="32">
        <f t="shared" si="13"/>
        <v>1.0058412879327541</v>
      </c>
      <c r="K61" s="32"/>
      <c r="L61" s="32"/>
      <c r="M61" s="32"/>
      <c r="N61" s="32"/>
      <c r="O61" s="32"/>
      <c r="P61" s="32"/>
    </row>
    <row r="62" spans="1:19" s="36" customFormat="1" ht="51" x14ac:dyDescent="0.25">
      <c r="A62" s="77" t="s">
        <v>177</v>
      </c>
      <c r="B62" s="35">
        <f t="shared" si="7"/>
        <v>317.10000000000002</v>
      </c>
      <c r="C62" s="35">
        <f t="shared" si="8"/>
        <v>12.523629999999999</v>
      </c>
      <c r="D62" s="35">
        <f t="shared" si="9"/>
        <v>3.9494260485651211</v>
      </c>
      <c r="E62" s="32"/>
      <c r="F62" s="32"/>
      <c r="G62" s="157"/>
      <c r="H62" s="167">
        <f>Субсидии!B58</f>
        <v>234.2</v>
      </c>
      <c r="I62" s="167">
        <f>Субсидии!C58</f>
        <v>0</v>
      </c>
      <c r="J62" s="32">
        <f t="shared" si="13"/>
        <v>0</v>
      </c>
      <c r="K62" s="32">
        <f>'Субвенции '!B64</f>
        <v>82.9</v>
      </c>
      <c r="L62" s="32">
        <f>'Субвенции '!C64</f>
        <v>12.523629999999999</v>
      </c>
      <c r="M62" s="32">
        <f t="shared" si="12"/>
        <v>15.106911942098911</v>
      </c>
      <c r="N62" s="32"/>
      <c r="O62" s="32"/>
      <c r="P62" s="32"/>
    </row>
    <row r="63" spans="1:19" s="36" customFormat="1" ht="51" x14ac:dyDescent="0.25">
      <c r="A63" s="77" t="s">
        <v>178</v>
      </c>
      <c r="B63" s="35">
        <f t="shared" si="7"/>
        <v>0</v>
      </c>
      <c r="C63" s="35">
        <f t="shared" si="8"/>
        <v>0</v>
      </c>
      <c r="D63" s="35"/>
      <c r="E63" s="32"/>
      <c r="F63" s="32"/>
      <c r="G63" s="157"/>
      <c r="H63" s="167">
        <f>Субсидии!B59</f>
        <v>0</v>
      </c>
      <c r="I63" s="167">
        <f>Субсидии!C59</f>
        <v>0</v>
      </c>
      <c r="J63" s="32"/>
      <c r="K63" s="32">
        <f>'Субвенции '!B65</f>
        <v>0</v>
      </c>
      <c r="L63" s="32">
        <f>'Субвенции '!C65</f>
        <v>0</v>
      </c>
      <c r="M63" s="32"/>
      <c r="N63" s="32"/>
      <c r="O63" s="32"/>
      <c r="P63" s="32"/>
    </row>
    <row r="64" spans="1:19" s="36" customFormat="1" ht="51" x14ac:dyDescent="0.25">
      <c r="A64" s="77" t="s">
        <v>179</v>
      </c>
      <c r="B64" s="35">
        <f t="shared" si="7"/>
        <v>979.3</v>
      </c>
      <c r="C64" s="35">
        <f t="shared" si="8"/>
        <v>51.725500000000004</v>
      </c>
      <c r="D64" s="35">
        <f t="shared" si="9"/>
        <v>5.281885019912183</v>
      </c>
      <c r="E64" s="32"/>
      <c r="F64" s="32"/>
      <c r="G64" s="157"/>
      <c r="H64" s="167">
        <f>Субсидии!B60</f>
        <v>772</v>
      </c>
      <c r="I64" s="167">
        <f>Субсидии!C60</f>
        <v>18.100000000000001</v>
      </c>
      <c r="J64" s="32">
        <f t="shared" si="13"/>
        <v>2.3445595854922283</v>
      </c>
      <c r="K64" s="32">
        <f>'Субвенции '!B66</f>
        <v>207.3</v>
      </c>
      <c r="L64" s="32">
        <f>'Субвенции '!C66</f>
        <v>33.625500000000002</v>
      </c>
      <c r="M64" s="32">
        <f t="shared" si="12"/>
        <v>16.220694645441387</v>
      </c>
      <c r="N64" s="32"/>
      <c r="O64" s="32"/>
      <c r="P64" s="32"/>
    </row>
    <row r="65" spans="1:16" s="36" customFormat="1" ht="38.25" customHeight="1" x14ac:dyDescent="0.25">
      <c r="A65" s="77" t="s">
        <v>180</v>
      </c>
      <c r="B65" s="35">
        <f t="shared" si="7"/>
        <v>221.6</v>
      </c>
      <c r="C65" s="35">
        <f t="shared" si="8"/>
        <v>13.296860000000001</v>
      </c>
      <c r="D65" s="35">
        <f t="shared" si="9"/>
        <v>6.0003880866425998</v>
      </c>
      <c r="E65" s="32"/>
      <c r="F65" s="32"/>
      <c r="G65" s="157"/>
      <c r="H65" s="167">
        <f>Субсидии!B61</f>
        <v>138.69999999999999</v>
      </c>
      <c r="I65" s="167">
        <f>Субсидии!C61</f>
        <v>0</v>
      </c>
      <c r="J65" s="32">
        <f t="shared" si="13"/>
        <v>0</v>
      </c>
      <c r="K65" s="32">
        <f>'Субвенции '!B67</f>
        <v>82.9</v>
      </c>
      <c r="L65" s="32">
        <f>'Субвенции '!C67</f>
        <v>13.296860000000001</v>
      </c>
      <c r="M65" s="32">
        <f t="shared" si="12"/>
        <v>16.039638118214718</v>
      </c>
      <c r="N65" s="32"/>
      <c r="O65" s="32"/>
      <c r="P65" s="32"/>
    </row>
    <row r="66" spans="1:16" s="36" customFormat="1" ht="51" x14ac:dyDescent="0.25">
      <c r="A66" s="77" t="s">
        <v>181</v>
      </c>
      <c r="B66" s="35">
        <f t="shared" si="7"/>
        <v>321.60000000000002</v>
      </c>
      <c r="C66" s="35">
        <f t="shared" si="8"/>
        <v>49.325200000000002</v>
      </c>
      <c r="D66" s="35">
        <f t="shared" si="9"/>
        <v>15.337437810945273</v>
      </c>
      <c r="E66" s="32"/>
      <c r="F66" s="32"/>
      <c r="G66" s="157"/>
      <c r="H66" s="167">
        <f>Субсидии!B62</f>
        <v>114.3</v>
      </c>
      <c r="I66" s="167">
        <f>Субсидии!C62</f>
        <v>17.5</v>
      </c>
      <c r="J66" s="32">
        <f t="shared" si="13"/>
        <v>15.310586176727908</v>
      </c>
      <c r="K66" s="32">
        <f>'Субвенции '!B68</f>
        <v>207.3</v>
      </c>
      <c r="L66" s="32">
        <f>'Субвенции '!C68</f>
        <v>31.825200000000002</v>
      </c>
      <c r="M66" s="32">
        <f t="shared" si="12"/>
        <v>15.352243125904486</v>
      </c>
      <c r="N66" s="32"/>
      <c r="O66" s="32"/>
      <c r="P66" s="32"/>
    </row>
    <row r="67" spans="1:16" s="36" customFormat="1" ht="51" x14ac:dyDescent="0.25">
      <c r="A67" s="77" t="s">
        <v>182</v>
      </c>
      <c r="B67" s="35">
        <f t="shared" si="7"/>
        <v>151.19999999999999</v>
      </c>
      <c r="C67" s="35">
        <f t="shared" si="8"/>
        <v>23.55341</v>
      </c>
      <c r="D67" s="35">
        <f t="shared" si="9"/>
        <v>15.577652116402115</v>
      </c>
      <c r="E67" s="32"/>
      <c r="F67" s="32"/>
      <c r="G67" s="157"/>
      <c r="H67" s="167">
        <f>Субсидии!B63</f>
        <v>68.3</v>
      </c>
      <c r="I67" s="167">
        <f>Субсидии!C63</f>
        <v>10.8</v>
      </c>
      <c r="J67" s="32">
        <f t="shared" si="13"/>
        <v>15.812591508052709</v>
      </c>
      <c r="K67" s="32">
        <f>'Субвенции '!B69</f>
        <v>82.9</v>
      </c>
      <c r="L67" s="32">
        <f>'Субвенции '!C69</f>
        <v>12.753410000000001</v>
      </c>
      <c r="M67" s="32">
        <f t="shared" si="12"/>
        <v>15.384089264173703</v>
      </c>
      <c r="N67" s="32"/>
      <c r="O67" s="32"/>
      <c r="P67" s="32"/>
    </row>
    <row r="68" spans="1:16" s="36" customFormat="1" ht="38.25" x14ac:dyDescent="0.25">
      <c r="A68" s="77" t="s">
        <v>183</v>
      </c>
      <c r="B68" s="35">
        <f t="shared" si="7"/>
        <v>116.7</v>
      </c>
      <c r="C68" s="35">
        <f t="shared" si="8"/>
        <v>17.953420000000001</v>
      </c>
      <c r="D68" s="35">
        <f t="shared" si="9"/>
        <v>15.384250214224506</v>
      </c>
      <c r="E68" s="32"/>
      <c r="F68" s="32"/>
      <c r="G68" s="157"/>
      <c r="H68" s="167">
        <f>Субсидии!B64</f>
        <v>33.799999999999997</v>
      </c>
      <c r="I68" s="167">
        <f>Субсидии!C64</f>
        <v>5.2</v>
      </c>
      <c r="J68" s="32">
        <f t="shared" si="13"/>
        <v>15.384615384615385</v>
      </c>
      <c r="K68" s="32">
        <f>'Субвенции '!B70</f>
        <v>82.9</v>
      </c>
      <c r="L68" s="32">
        <f>'Субвенции '!C70</f>
        <v>12.75342</v>
      </c>
      <c r="M68" s="32">
        <f t="shared" si="12"/>
        <v>15.384101326899879</v>
      </c>
      <c r="N68" s="32"/>
      <c r="O68" s="32"/>
      <c r="P68" s="32"/>
    </row>
    <row r="69" spans="1:16" s="36" customFormat="1" ht="51" x14ac:dyDescent="0.25">
      <c r="A69" s="77" t="s">
        <v>184</v>
      </c>
      <c r="B69" s="35">
        <f t="shared" si="7"/>
        <v>0</v>
      </c>
      <c r="C69" s="35">
        <f t="shared" si="8"/>
        <v>0</v>
      </c>
      <c r="D69" s="35"/>
      <c r="E69" s="32"/>
      <c r="F69" s="32"/>
      <c r="G69" s="157"/>
      <c r="H69" s="167">
        <f>Субсидии!B65</f>
        <v>0</v>
      </c>
      <c r="I69" s="167">
        <f>Субсидии!C65</f>
        <v>0</v>
      </c>
      <c r="J69" s="32"/>
      <c r="K69" s="32">
        <f>'Субвенции '!B71</f>
        <v>0</v>
      </c>
      <c r="L69" s="32">
        <f>'Субвенции '!C71</f>
        <v>0</v>
      </c>
      <c r="M69" s="32"/>
      <c r="N69" s="32"/>
      <c r="O69" s="32"/>
      <c r="P69" s="32"/>
    </row>
    <row r="70" spans="1:16" s="36" customFormat="1" ht="51" x14ac:dyDescent="0.25">
      <c r="A70" s="77" t="s">
        <v>185</v>
      </c>
      <c r="B70" s="35">
        <f t="shared" si="7"/>
        <v>0</v>
      </c>
      <c r="C70" s="35">
        <f t="shared" si="8"/>
        <v>0</v>
      </c>
      <c r="D70" s="35"/>
      <c r="E70" s="32"/>
      <c r="F70" s="32"/>
      <c r="G70" s="157"/>
      <c r="H70" s="167">
        <f>Субсидии!B66</f>
        <v>0</v>
      </c>
      <c r="I70" s="167">
        <f>Субсидии!C66</f>
        <v>0</v>
      </c>
      <c r="J70" s="32"/>
      <c r="K70" s="32">
        <f>'Субвенции '!B72</f>
        <v>0</v>
      </c>
      <c r="L70" s="32">
        <f>'Субвенции '!C72</f>
        <v>0</v>
      </c>
      <c r="M70" s="32"/>
      <c r="N70" s="32"/>
      <c r="O70" s="32"/>
      <c r="P70" s="32"/>
    </row>
    <row r="71" spans="1:16" s="36" customFormat="1" ht="51" x14ac:dyDescent="0.25">
      <c r="A71" s="77" t="s">
        <v>186</v>
      </c>
      <c r="B71" s="35">
        <f t="shared" ref="B71:B102" si="14">E71+H71+K71+N71</f>
        <v>0</v>
      </c>
      <c r="C71" s="35">
        <f t="shared" ref="C71:C102" si="15">F71+I71+L71+O71</f>
        <v>0</v>
      </c>
      <c r="D71" s="35"/>
      <c r="E71" s="32"/>
      <c r="F71" s="32"/>
      <c r="G71" s="157"/>
      <c r="H71" s="167">
        <f>Субсидии!B67</f>
        <v>0</v>
      </c>
      <c r="I71" s="167">
        <f>Субсидии!C67</f>
        <v>0</v>
      </c>
      <c r="J71" s="32"/>
      <c r="K71" s="32">
        <f>'Субвенции '!B73</f>
        <v>0</v>
      </c>
      <c r="L71" s="32">
        <f>'Субвенции '!C73</f>
        <v>0</v>
      </c>
      <c r="M71" s="32"/>
      <c r="N71" s="32"/>
      <c r="O71" s="32"/>
      <c r="P71" s="32"/>
    </row>
    <row r="72" spans="1:16" s="36" customFormat="1" ht="51" x14ac:dyDescent="0.25">
      <c r="A72" s="77" t="s">
        <v>187</v>
      </c>
      <c r="B72" s="35">
        <f t="shared" si="14"/>
        <v>0</v>
      </c>
      <c r="C72" s="35">
        <f t="shared" si="15"/>
        <v>0</v>
      </c>
      <c r="D72" s="35"/>
      <c r="E72" s="32"/>
      <c r="F72" s="32"/>
      <c r="G72" s="157"/>
      <c r="H72" s="167">
        <f>Субсидии!B68</f>
        <v>0</v>
      </c>
      <c r="I72" s="167">
        <f>Субсидии!C68</f>
        <v>0</v>
      </c>
      <c r="J72" s="32"/>
      <c r="K72" s="32">
        <f>'Субвенции '!B74</f>
        <v>0</v>
      </c>
      <c r="L72" s="32">
        <f>'Субвенции '!C74</f>
        <v>0</v>
      </c>
      <c r="M72" s="32"/>
      <c r="N72" s="32"/>
      <c r="O72" s="32"/>
      <c r="P72" s="32"/>
    </row>
    <row r="73" spans="1:16" s="36" customFormat="1" ht="63.75" x14ac:dyDescent="0.25">
      <c r="A73" s="77" t="s">
        <v>188</v>
      </c>
      <c r="B73" s="35">
        <f t="shared" si="14"/>
        <v>207.3</v>
      </c>
      <c r="C73" s="35">
        <f t="shared" si="15"/>
        <v>33.9</v>
      </c>
      <c r="D73" s="35">
        <f t="shared" ref="D73:D102" si="16">C73/B73*100</f>
        <v>16.353111432706221</v>
      </c>
      <c r="E73" s="32"/>
      <c r="F73" s="32"/>
      <c r="G73" s="157"/>
      <c r="H73" s="167"/>
      <c r="I73" s="167"/>
      <c r="J73" s="32"/>
      <c r="K73" s="32">
        <f>'Субвенции '!B75</f>
        <v>207.3</v>
      </c>
      <c r="L73" s="32">
        <f>'Субвенции '!C75</f>
        <v>33.9</v>
      </c>
      <c r="M73" s="32">
        <f t="shared" si="12"/>
        <v>16.353111432706221</v>
      </c>
      <c r="N73" s="32"/>
      <c r="O73" s="32"/>
      <c r="P73" s="32"/>
    </row>
    <row r="74" spans="1:16" s="36" customFormat="1" ht="75" x14ac:dyDescent="0.25">
      <c r="A74" s="100" t="s">
        <v>549</v>
      </c>
      <c r="B74" s="35">
        <f t="shared" si="14"/>
        <v>8769.9779999999992</v>
      </c>
      <c r="C74" s="35">
        <f t="shared" si="15"/>
        <v>160.4</v>
      </c>
      <c r="D74" s="35">
        <f t="shared" si="16"/>
        <v>1.8289669597802871</v>
      </c>
      <c r="E74" s="32"/>
      <c r="F74" s="32"/>
      <c r="G74" s="157"/>
      <c r="H74" s="167">
        <f>Субсидии!B69</f>
        <v>8769.9779999999992</v>
      </c>
      <c r="I74" s="167">
        <f>Субсидии!C69</f>
        <v>160.4</v>
      </c>
      <c r="J74" s="32">
        <f t="shared" si="13"/>
        <v>1.8289669597802871</v>
      </c>
      <c r="K74" s="32"/>
      <c r="L74" s="32"/>
      <c r="M74" s="32"/>
      <c r="N74" s="32">
        <f>Иные!B54</f>
        <v>0</v>
      </c>
      <c r="O74" s="32">
        <f>Иные!C54</f>
        <v>0</v>
      </c>
      <c r="P74" s="32">
        <f>Иные!D54</f>
        <v>0</v>
      </c>
    </row>
    <row r="75" spans="1:16" s="36" customFormat="1" ht="63.75" x14ac:dyDescent="0.25">
      <c r="A75" s="77" t="s">
        <v>189</v>
      </c>
      <c r="B75" s="35">
        <f t="shared" si="14"/>
        <v>82.9</v>
      </c>
      <c r="C75" s="35">
        <f t="shared" si="15"/>
        <v>16.986560000000001</v>
      </c>
      <c r="D75" s="35">
        <f t="shared" si="16"/>
        <v>20.490422195416162</v>
      </c>
      <c r="E75" s="32"/>
      <c r="F75" s="32"/>
      <c r="G75" s="157"/>
      <c r="H75" s="167"/>
      <c r="I75" s="167"/>
      <c r="J75" s="32"/>
      <c r="K75" s="32">
        <f>'Субвенции '!B76</f>
        <v>82.9</v>
      </c>
      <c r="L75" s="32">
        <f>'Субвенции '!C76</f>
        <v>16.986560000000001</v>
      </c>
      <c r="M75" s="32">
        <f t="shared" si="12"/>
        <v>20.490422195416162</v>
      </c>
      <c r="N75" s="32"/>
      <c r="O75" s="32"/>
      <c r="P75" s="32"/>
    </row>
    <row r="76" spans="1:16" s="36" customFormat="1" ht="51" x14ac:dyDescent="0.25">
      <c r="A76" s="77" t="s">
        <v>190</v>
      </c>
      <c r="B76" s="35">
        <f t="shared" si="14"/>
        <v>0</v>
      </c>
      <c r="C76" s="35">
        <f t="shared" si="15"/>
        <v>0</v>
      </c>
      <c r="D76" s="35"/>
      <c r="E76" s="32"/>
      <c r="F76" s="32"/>
      <c r="G76" s="157"/>
      <c r="H76" s="167"/>
      <c r="I76" s="167"/>
      <c r="J76" s="32"/>
      <c r="K76" s="32">
        <f>'Субвенции '!B77</f>
        <v>0</v>
      </c>
      <c r="L76" s="32">
        <f>'Субвенции '!C77</f>
        <v>0</v>
      </c>
      <c r="M76" s="32"/>
      <c r="N76" s="32"/>
      <c r="O76" s="32"/>
      <c r="P76" s="32"/>
    </row>
    <row r="77" spans="1:16" s="36" customFormat="1" ht="51" customHeight="1" x14ac:dyDescent="0.25">
      <c r="A77" s="77" t="s">
        <v>191</v>
      </c>
      <c r="B77" s="35">
        <f t="shared" si="14"/>
        <v>207.3</v>
      </c>
      <c r="C77" s="35">
        <f t="shared" si="15"/>
        <v>34.279480000000007</v>
      </c>
      <c r="D77" s="35">
        <f t="shared" si="16"/>
        <v>16.536169802219007</v>
      </c>
      <c r="E77" s="32"/>
      <c r="F77" s="32"/>
      <c r="G77" s="157"/>
      <c r="H77" s="167"/>
      <c r="I77" s="167"/>
      <c r="J77" s="32"/>
      <c r="K77" s="32">
        <f>'Субвенции '!B78</f>
        <v>207.3</v>
      </c>
      <c r="L77" s="32">
        <f>'Субвенции '!C78</f>
        <v>34.279480000000007</v>
      </c>
      <c r="M77" s="32">
        <f t="shared" si="12"/>
        <v>16.536169802219007</v>
      </c>
      <c r="N77" s="32"/>
      <c r="O77" s="32"/>
      <c r="P77" s="32"/>
    </row>
    <row r="78" spans="1:16" s="36" customFormat="1" ht="63.75" x14ac:dyDescent="0.25">
      <c r="A78" s="77" t="s">
        <v>192</v>
      </c>
      <c r="B78" s="35">
        <f t="shared" si="14"/>
        <v>307.3</v>
      </c>
      <c r="C78" s="35">
        <f t="shared" si="15"/>
        <v>33.87312</v>
      </c>
      <c r="D78" s="35">
        <f t="shared" si="16"/>
        <v>11.022818093068661</v>
      </c>
      <c r="E78" s="32"/>
      <c r="F78" s="32"/>
      <c r="G78" s="157"/>
      <c r="H78" s="167">
        <f>Субсидии!B70</f>
        <v>100</v>
      </c>
      <c r="I78" s="167">
        <f>Субсидии!C70</f>
        <v>0</v>
      </c>
      <c r="J78" s="32"/>
      <c r="K78" s="32">
        <f>'Субвенции '!B79</f>
        <v>207.3</v>
      </c>
      <c r="L78" s="32">
        <f>'Субвенции '!C79</f>
        <v>33.87312</v>
      </c>
      <c r="M78" s="32">
        <f t="shared" si="12"/>
        <v>16.340144717800289</v>
      </c>
      <c r="N78" s="32"/>
      <c r="O78" s="32"/>
      <c r="P78" s="32"/>
    </row>
    <row r="79" spans="1:16" s="36" customFormat="1" ht="63.75" x14ac:dyDescent="0.25">
      <c r="A79" s="77" t="s">
        <v>193</v>
      </c>
      <c r="B79" s="35">
        <f t="shared" si="14"/>
        <v>707.3</v>
      </c>
      <c r="C79" s="35">
        <f t="shared" si="15"/>
        <v>34.37679</v>
      </c>
      <c r="D79" s="35">
        <f t="shared" si="16"/>
        <v>4.8602841792732931</v>
      </c>
      <c r="E79" s="32"/>
      <c r="F79" s="32"/>
      <c r="G79" s="157"/>
      <c r="H79" s="167">
        <f>Субсидии!B71</f>
        <v>500</v>
      </c>
      <c r="I79" s="167">
        <f>Субсидии!C71</f>
        <v>0</v>
      </c>
      <c r="J79" s="32"/>
      <c r="K79" s="32">
        <f>'Субвенции '!B80</f>
        <v>207.3</v>
      </c>
      <c r="L79" s="32">
        <f>'Субвенции '!C80</f>
        <v>34.37679</v>
      </c>
      <c r="M79" s="32">
        <f t="shared" si="12"/>
        <v>16.583111432706222</v>
      </c>
      <c r="N79" s="32">
        <f>Иные!B56</f>
        <v>0</v>
      </c>
      <c r="O79" s="32">
        <f>Иные!C56</f>
        <v>0</v>
      </c>
      <c r="P79" s="32">
        <f>Иные!D56</f>
        <v>0</v>
      </c>
    </row>
    <row r="80" spans="1:16" s="36" customFormat="1" ht="63.75" x14ac:dyDescent="0.25">
      <c r="A80" s="77" t="s">
        <v>194</v>
      </c>
      <c r="B80" s="35">
        <f t="shared" si="14"/>
        <v>82.9</v>
      </c>
      <c r="C80" s="35">
        <f t="shared" si="15"/>
        <v>16.986560000000001</v>
      </c>
      <c r="D80" s="35">
        <f t="shared" si="16"/>
        <v>20.490422195416162</v>
      </c>
      <c r="E80" s="32"/>
      <c r="F80" s="32"/>
      <c r="G80" s="157"/>
      <c r="H80" s="167"/>
      <c r="I80" s="167"/>
      <c r="J80" s="32"/>
      <c r="K80" s="32">
        <f>'Субвенции '!B81</f>
        <v>82.9</v>
      </c>
      <c r="L80" s="32">
        <f>'Субвенции '!C81</f>
        <v>16.986560000000001</v>
      </c>
      <c r="M80" s="32">
        <f t="shared" si="12"/>
        <v>20.490422195416162</v>
      </c>
      <c r="N80" s="32"/>
      <c r="O80" s="32"/>
      <c r="P80" s="32"/>
    </row>
    <row r="81" spans="1:16" s="36" customFormat="1" ht="63.75" x14ac:dyDescent="0.25">
      <c r="A81" s="77" t="s">
        <v>195</v>
      </c>
      <c r="B81" s="35">
        <f t="shared" si="14"/>
        <v>207.3</v>
      </c>
      <c r="C81" s="35">
        <f t="shared" si="15"/>
        <v>35.947000000000003</v>
      </c>
      <c r="D81" s="35">
        <f t="shared" si="16"/>
        <v>17.340569223347803</v>
      </c>
      <c r="E81" s="32"/>
      <c r="F81" s="32"/>
      <c r="G81" s="157"/>
      <c r="H81" s="167">
        <f>Субсидии!B72</f>
        <v>0</v>
      </c>
      <c r="I81" s="167">
        <f>Субсидии!C72</f>
        <v>0</v>
      </c>
      <c r="J81" s="32"/>
      <c r="K81" s="32">
        <f>'Субвенции '!B82</f>
        <v>207.3</v>
      </c>
      <c r="L81" s="32">
        <f>'Субвенции '!C82</f>
        <v>35.947000000000003</v>
      </c>
      <c r="M81" s="32">
        <f t="shared" si="12"/>
        <v>17.340569223347803</v>
      </c>
      <c r="N81" s="32"/>
      <c r="O81" s="32"/>
      <c r="P81" s="32"/>
    </row>
    <row r="82" spans="1:16" s="36" customFormat="1" ht="63.75" x14ac:dyDescent="0.25">
      <c r="A82" s="77" t="s">
        <v>196</v>
      </c>
      <c r="B82" s="35">
        <f t="shared" si="14"/>
        <v>0</v>
      </c>
      <c r="C82" s="35">
        <f t="shared" si="15"/>
        <v>0</v>
      </c>
      <c r="D82" s="35"/>
      <c r="E82" s="32"/>
      <c r="F82" s="32"/>
      <c r="G82" s="157"/>
      <c r="H82" s="167"/>
      <c r="I82" s="167"/>
      <c r="J82" s="32"/>
      <c r="K82" s="32">
        <f>'Субвенции '!B83</f>
        <v>0</v>
      </c>
      <c r="L82" s="32">
        <f>'Субвенции '!C83</f>
        <v>0</v>
      </c>
      <c r="M82" s="32"/>
      <c r="N82" s="32"/>
      <c r="O82" s="32"/>
      <c r="P82" s="32"/>
    </row>
    <row r="83" spans="1:16" s="36" customFormat="1" ht="51" customHeight="1" x14ac:dyDescent="0.25">
      <c r="A83" s="77" t="s">
        <v>197</v>
      </c>
      <c r="B83" s="35">
        <f t="shared" si="14"/>
        <v>0</v>
      </c>
      <c r="C83" s="35">
        <f t="shared" si="15"/>
        <v>0</v>
      </c>
      <c r="D83" s="35"/>
      <c r="E83" s="32"/>
      <c r="F83" s="32"/>
      <c r="G83" s="157"/>
      <c r="H83" s="167"/>
      <c r="I83" s="167"/>
      <c r="J83" s="32"/>
      <c r="K83" s="32">
        <f>'Субвенции '!B84</f>
        <v>0</v>
      </c>
      <c r="L83" s="32">
        <f>'Субвенции '!C84</f>
        <v>0</v>
      </c>
      <c r="M83" s="32"/>
      <c r="N83" s="32"/>
      <c r="O83" s="32"/>
      <c r="P83" s="32"/>
    </row>
    <row r="84" spans="1:16" s="36" customFormat="1" ht="51" customHeight="1" x14ac:dyDescent="0.25">
      <c r="A84" s="77" t="s">
        <v>198</v>
      </c>
      <c r="B84" s="35">
        <f t="shared" si="14"/>
        <v>82.9</v>
      </c>
      <c r="C84" s="35">
        <f t="shared" si="15"/>
        <v>16.986560000000001</v>
      </c>
      <c r="D84" s="35">
        <f t="shared" si="16"/>
        <v>20.490422195416162</v>
      </c>
      <c r="E84" s="32"/>
      <c r="F84" s="32"/>
      <c r="G84" s="157"/>
      <c r="H84" s="167"/>
      <c r="I84" s="167"/>
      <c r="J84" s="32"/>
      <c r="K84" s="32">
        <f>'Субвенции '!B85</f>
        <v>82.9</v>
      </c>
      <c r="L84" s="32">
        <f>'Субвенции '!C85</f>
        <v>16.986560000000001</v>
      </c>
      <c r="M84" s="32">
        <f t="shared" si="12"/>
        <v>20.490422195416162</v>
      </c>
      <c r="N84" s="32"/>
      <c r="O84" s="32"/>
      <c r="P84" s="32"/>
    </row>
    <row r="85" spans="1:16" s="36" customFormat="1" ht="63.75" x14ac:dyDescent="0.25">
      <c r="A85" s="77" t="s">
        <v>199</v>
      </c>
      <c r="B85" s="35">
        <f t="shared" si="14"/>
        <v>207.3</v>
      </c>
      <c r="C85" s="35">
        <f t="shared" si="15"/>
        <v>32.08522</v>
      </c>
      <c r="D85" s="35">
        <f t="shared" si="16"/>
        <v>15.477674867342014</v>
      </c>
      <c r="E85" s="32"/>
      <c r="F85" s="32"/>
      <c r="G85" s="157"/>
      <c r="H85" s="167"/>
      <c r="I85" s="167"/>
      <c r="J85" s="32"/>
      <c r="K85" s="32">
        <f>'Субвенции '!B86</f>
        <v>207.3</v>
      </c>
      <c r="L85" s="32">
        <f>'Субвенции '!C86</f>
        <v>32.08522</v>
      </c>
      <c r="M85" s="32">
        <f t="shared" si="12"/>
        <v>15.477674867342014</v>
      </c>
      <c r="N85" s="32"/>
      <c r="O85" s="32"/>
      <c r="P85" s="32"/>
    </row>
    <row r="86" spans="1:16" s="36" customFormat="1" ht="55.5" customHeight="1" x14ac:dyDescent="0.25">
      <c r="A86" s="77" t="s">
        <v>200</v>
      </c>
      <c r="B86" s="35">
        <f t="shared" si="14"/>
        <v>79898.2</v>
      </c>
      <c r="C86" s="35">
        <f t="shared" si="15"/>
        <v>480.3</v>
      </c>
      <c r="D86" s="35">
        <f t="shared" si="16"/>
        <v>0.60113995058712211</v>
      </c>
      <c r="E86" s="32"/>
      <c r="F86" s="32"/>
      <c r="G86" s="157"/>
      <c r="H86" s="167">
        <f>Субсидии!B73</f>
        <v>79698.2</v>
      </c>
      <c r="I86" s="167">
        <f>Субсидии!C73</f>
        <v>480.3</v>
      </c>
      <c r="J86" s="32">
        <f t="shared" si="13"/>
        <v>0.60264849143393462</v>
      </c>
      <c r="K86" s="32"/>
      <c r="L86" s="32"/>
      <c r="M86" s="32"/>
      <c r="N86" s="32">
        <f>Иные!B55</f>
        <v>200</v>
      </c>
      <c r="O86" s="32">
        <f>Иные!C55</f>
        <v>0</v>
      </c>
      <c r="P86" s="32">
        <f>O86/N86*100</f>
        <v>0</v>
      </c>
    </row>
    <row r="87" spans="1:16" s="36" customFormat="1" ht="51" x14ac:dyDescent="0.25">
      <c r="A87" s="77" t="s">
        <v>201</v>
      </c>
      <c r="B87" s="35">
        <f t="shared" si="14"/>
        <v>2020.4</v>
      </c>
      <c r="C87" s="35">
        <f t="shared" si="15"/>
        <v>81.223529999999997</v>
      </c>
      <c r="D87" s="35">
        <f t="shared" si="16"/>
        <v>4.0201707582656896</v>
      </c>
      <c r="E87" s="32"/>
      <c r="F87" s="32"/>
      <c r="G87" s="157"/>
      <c r="H87" s="167">
        <f>Субсидии!B75</f>
        <v>1605.8</v>
      </c>
      <c r="I87" s="167">
        <f>Субсидии!C75</f>
        <v>0</v>
      </c>
      <c r="J87" s="32">
        <f t="shared" si="13"/>
        <v>0</v>
      </c>
      <c r="K87" s="32">
        <f>'Субвенции '!B87</f>
        <v>414.6</v>
      </c>
      <c r="L87" s="32">
        <f>'Субвенции '!C87</f>
        <v>81.223529999999997</v>
      </c>
      <c r="M87" s="32">
        <f t="shared" si="12"/>
        <v>19.590817655571634</v>
      </c>
      <c r="N87" s="32"/>
      <c r="O87" s="32"/>
      <c r="P87" s="32"/>
    </row>
    <row r="88" spans="1:16" s="36" customFormat="1" ht="51" x14ac:dyDescent="0.25">
      <c r="A88" s="77" t="s">
        <v>202</v>
      </c>
      <c r="B88" s="35">
        <f t="shared" si="14"/>
        <v>5021.308</v>
      </c>
      <c r="C88" s="35">
        <f t="shared" si="15"/>
        <v>32.32159</v>
      </c>
      <c r="D88" s="35">
        <f t="shared" si="16"/>
        <v>0.64368865642179285</v>
      </c>
      <c r="E88" s="32"/>
      <c r="F88" s="32"/>
      <c r="G88" s="157"/>
      <c r="H88" s="167">
        <f>Субсидии!B74</f>
        <v>4814.0079999999998</v>
      </c>
      <c r="I88" s="167">
        <f>Субсидии!C74</f>
        <v>0</v>
      </c>
      <c r="J88" s="32"/>
      <c r="K88" s="32">
        <f>'Субвенции '!B88</f>
        <v>207.3</v>
      </c>
      <c r="L88" s="32">
        <f>'Субвенции '!C88</f>
        <v>32.32159</v>
      </c>
      <c r="M88" s="32">
        <f t="shared" si="12"/>
        <v>15.591698022190062</v>
      </c>
      <c r="N88" s="32"/>
      <c r="O88" s="32"/>
      <c r="P88" s="32"/>
    </row>
    <row r="89" spans="1:16" s="36" customFormat="1" ht="51" x14ac:dyDescent="0.25">
      <c r="A89" s="77" t="s">
        <v>203</v>
      </c>
      <c r="B89" s="35">
        <f t="shared" si="14"/>
        <v>130622</v>
      </c>
      <c r="C89" s="35">
        <f t="shared" si="15"/>
        <v>0</v>
      </c>
      <c r="D89" s="35">
        <f t="shared" si="16"/>
        <v>0</v>
      </c>
      <c r="E89" s="32"/>
      <c r="F89" s="32"/>
      <c r="G89" s="157"/>
      <c r="H89" s="167">
        <f>Субсидии!B76</f>
        <v>30622</v>
      </c>
      <c r="I89" s="167">
        <f>Субсидии!C76</f>
        <v>0</v>
      </c>
      <c r="J89" s="32">
        <f t="shared" si="13"/>
        <v>0</v>
      </c>
      <c r="K89" s="32"/>
      <c r="L89" s="32"/>
      <c r="M89" s="32"/>
      <c r="N89" s="32">
        <f>Иные!B57</f>
        <v>100000</v>
      </c>
      <c r="O89" s="32"/>
      <c r="P89" s="32"/>
    </row>
    <row r="90" spans="1:16" s="36" customFormat="1" ht="38.25" customHeight="1" x14ac:dyDescent="0.25">
      <c r="A90" s="77" t="s">
        <v>204</v>
      </c>
      <c r="B90" s="35">
        <f t="shared" si="14"/>
        <v>82.9</v>
      </c>
      <c r="C90" s="35">
        <f t="shared" si="15"/>
        <v>18.97381</v>
      </c>
      <c r="D90" s="35">
        <f t="shared" si="16"/>
        <v>22.887587454764777</v>
      </c>
      <c r="E90" s="32"/>
      <c r="F90" s="32"/>
      <c r="G90" s="157"/>
      <c r="H90" s="167"/>
      <c r="I90" s="167"/>
      <c r="J90" s="32"/>
      <c r="K90" s="32">
        <f>'Субвенции '!B89</f>
        <v>82.9</v>
      </c>
      <c r="L90" s="32">
        <f>'Субвенции '!C89</f>
        <v>18.97381</v>
      </c>
      <c r="M90" s="32">
        <f t="shared" si="12"/>
        <v>22.887587454764777</v>
      </c>
      <c r="N90" s="32"/>
      <c r="O90" s="32"/>
      <c r="P90" s="32"/>
    </row>
    <row r="91" spans="1:16" s="36" customFormat="1" ht="51" customHeight="1" x14ac:dyDescent="0.25">
      <c r="A91" s="77" t="s">
        <v>205</v>
      </c>
      <c r="B91" s="35">
        <f t="shared" si="14"/>
        <v>207.3</v>
      </c>
      <c r="C91" s="35">
        <f t="shared" si="15"/>
        <v>35.176569999999998</v>
      </c>
      <c r="D91" s="35">
        <f t="shared" si="16"/>
        <v>16.968919440424504</v>
      </c>
      <c r="E91" s="32"/>
      <c r="F91" s="32"/>
      <c r="G91" s="157"/>
      <c r="H91" s="167"/>
      <c r="I91" s="167"/>
      <c r="J91" s="32"/>
      <c r="K91" s="32">
        <f>'Субвенции '!B90</f>
        <v>207.3</v>
      </c>
      <c r="L91" s="32">
        <f>'Субвенции '!C90</f>
        <v>35.176569999999998</v>
      </c>
      <c r="M91" s="32">
        <f t="shared" si="12"/>
        <v>16.968919440424504</v>
      </c>
      <c r="N91" s="32"/>
      <c r="O91" s="32"/>
      <c r="P91" s="32"/>
    </row>
    <row r="92" spans="1:16" s="36" customFormat="1" ht="51" customHeight="1" x14ac:dyDescent="0.25">
      <c r="A92" s="77" t="s">
        <v>206</v>
      </c>
      <c r="B92" s="35">
        <f t="shared" si="14"/>
        <v>582.9</v>
      </c>
      <c r="C92" s="35">
        <f t="shared" si="15"/>
        <v>13.99818</v>
      </c>
      <c r="D92" s="35">
        <f t="shared" si="16"/>
        <v>2.4014719505918682</v>
      </c>
      <c r="E92" s="32"/>
      <c r="F92" s="32"/>
      <c r="G92" s="157"/>
      <c r="H92" s="167">
        <f>Субсидии!B77</f>
        <v>500</v>
      </c>
      <c r="I92" s="167">
        <f>Субсидии!C77</f>
        <v>0</v>
      </c>
      <c r="J92" s="32">
        <f>I92/H92*100</f>
        <v>0</v>
      </c>
      <c r="K92" s="32">
        <f>'Субвенции '!B91</f>
        <v>82.9</v>
      </c>
      <c r="L92" s="32">
        <f>'Субвенции '!C91</f>
        <v>13.99818</v>
      </c>
      <c r="M92" s="32">
        <f t="shared" si="12"/>
        <v>16.885621230398069</v>
      </c>
      <c r="N92" s="32"/>
      <c r="O92" s="32"/>
      <c r="P92" s="32"/>
    </row>
    <row r="93" spans="1:16" s="36" customFormat="1" ht="51" customHeight="1" x14ac:dyDescent="0.25">
      <c r="A93" s="77" t="s">
        <v>207</v>
      </c>
      <c r="B93" s="35">
        <f t="shared" si="14"/>
        <v>82.9</v>
      </c>
      <c r="C93" s="35">
        <f t="shared" si="15"/>
        <v>12.89818</v>
      </c>
      <c r="D93" s="35">
        <f t="shared" si="16"/>
        <v>15.558721351025332</v>
      </c>
      <c r="E93" s="32"/>
      <c r="F93" s="32"/>
      <c r="G93" s="157"/>
      <c r="H93" s="167"/>
      <c r="I93" s="167"/>
      <c r="J93" s="32"/>
      <c r="K93" s="32">
        <f>'Субвенции '!B92</f>
        <v>82.9</v>
      </c>
      <c r="L93" s="32">
        <f>'Субвенции '!C92</f>
        <v>12.89818</v>
      </c>
      <c r="M93" s="32">
        <f t="shared" si="12"/>
        <v>15.558721351025332</v>
      </c>
      <c r="N93" s="32"/>
      <c r="O93" s="32"/>
      <c r="P93" s="32"/>
    </row>
    <row r="94" spans="1:16" s="36" customFormat="1" ht="51" customHeight="1" x14ac:dyDescent="0.25">
      <c r="A94" s="77" t="s">
        <v>208</v>
      </c>
      <c r="B94" s="35">
        <f t="shared" si="14"/>
        <v>82.9</v>
      </c>
      <c r="C94" s="35">
        <f t="shared" si="15"/>
        <v>13.998899999999999</v>
      </c>
      <c r="D94" s="35">
        <f t="shared" si="16"/>
        <v>16.886489746682749</v>
      </c>
      <c r="E94" s="32"/>
      <c r="F94" s="32"/>
      <c r="G94" s="157"/>
      <c r="H94" s="167"/>
      <c r="I94" s="167"/>
      <c r="J94" s="32"/>
      <c r="K94" s="32">
        <f>'Субвенции '!B93</f>
        <v>82.9</v>
      </c>
      <c r="L94" s="32">
        <f>'Субвенции '!C93</f>
        <v>13.998899999999999</v>
      </c>
      <c r="M94" s="32">
        <f t="shared" si="12"/>
        <v>16.886489746682749</v>
      </c>
      <c r="N94" s="32"/>
      <c r="O94" s="32"/>
      <c r="P94" s="32"/>
    </row>
    <row r="95" spans="1:16" s="36" customFormat="1" ht="51" customHeight="1" x14ac:dyDescent="0.25">
      <c r="A95" s="77" t="s">
        <v>209</v>
      </c>
      <c r="B95" s="35">
        <f t="shared" si="14"/>
        <v>207.3</v>
      </c>
      <c r="C95" s="35">
        <f t="shared" si="15"/>
        <v>34.811599999999999</v>
      </c>
      <c r="D95" s="35">
        <f t="shared" si="16"/>
        <v>16.792860588519055</v>
      </c>
      <c r="E95" s="32"/>
      <c r="F95" s="32"/>
      <c r="G95" s="157"/>
      <c r="H95" s="167"/>
      <c r="I95" s="167"/>
      <c r="J95" s="32"/>
      <c r="K95" s="32">
        <f>'Субвенции '!B94</f>
        <v>207.3</v>
      </c>
      <c r="L95" s="32">
        <f>'Субвенции '!C94</f>
        <v>34.811599999999999</v>
      </c>
      <c r="M95" s="32">
        <f t="shared" si="12"/>
        <v>16.792860588519055</v>
      </c>
      <c r="N95" s="32"/>
      <c r="O95" s="32"/>
      <c r="P95" s="32"/>
    </row>
    <row r="96" spans="1:16" s="36" customFormat="1" ht="51" customHeight="1" x14ac:dyDescent="0.25">
      <c r="A96" s="77" t="s">
        <v>210</v>
      </c>
      <c r="B96" s="35">
        <f t="shared" si="14"/>
        <v>207.3</v>
      </c>
      <c r="C96" s="35">
        <f t="shared" si="15"/>
        <v>34.779319999999998</v>
      </c>
      <c r="D96" s="35">
        <f t="shared" si="16"/>
        <v>16.777288953207908</v>
      </c>
      <c r="E96" s="32"/>
      <c r="F96" s="32"/>
      <c r="G96" s="157"/>
      <c r="H96" s="167"/>
      <c r="I96" s="167"/>
      <c r="J96" s="32"/>
      <c r="K96" s="32">
        <f>'Субвенции '!B95</f>
        <v>207.3</v>
      </c>
      <c r="L96" s="32">
        <f>'Субвенции '!C95</f>
        <v>34.779319999999998</v>
      </c>
      <c r="M96" s="32">
        <f t="shared" si="12"/>
        <v>16.777288953207908</v>
      </c>
      <c r="N96" s="32">
        <f>Иные!B58</f>
        <v>0</v>
      </c>
      <c r="O96" s="32">
        <f>Иные!C58</f>
        <v>0</v>
      </c>
      <c r="P96" s="32">
        <f>Иные!D58</f>
        <v>0</v>
      </c>
    </row>
    <row r="97" spans="1:16" s="36" customFormat="1" ht="51" customHeight="1" x14ac:dyDescent="0.25">
      <c r="A97" s="77" t="s">
        <v>211</v>
      </c>
      <c r="B97" s="35">
        <f t="shared" si="14"/>
        <v>207.3</v>
      </c>
      <c r="C97" s="35">
        <f t="shared" si="15"/>
        <v>34.019970000000001</v>
      </c>
      <c r="D97" s="35">
        <f t="shared" si="16"/>
        <v>16.410984081041967</v>
      </c>
      <c r="E97" s="32"/>
      <c r="F97" s="32"/>
      <c r="G97" s="157"/>
      <c r="H97" s="167">
        <f>Субсидии!B78</f>
        <v>0</v>
      </c>
      <c r="I97" s="167"/>
      <c r="J97" s="32"/>
      <c r="K97" s="32">
        <f>'Субвенции '!B96</f>
        <v>207.3</v>
      </c>
      <c r="L97" s="32">
        <f>'Субвенции '!C96</f>
        <v>34.019970000000001</v>
      </c>
      <c r="M97" s="32">
        <f t="shared" si="12"/>
        <v>16.410984081041967</v>
      </c>
      <c r="N97" s="32"/>
      <c r="O97" s="32"/>
      <c r="P97" s="32"/>
    </row>
    <row r="98" spans="1:16" s="36" customFormat="1" ht="38.25" customHeight="1" x14ac:dyDescent="0.25">
      <c r="A98" s="77" t="s">
        <v>212</v>
      </c>
      <c r="B98" s="35">
        <f t="shared" si="14"/>
        <v>207.3</v>
      </c>
      <c r="C98" s="35">
        <f t="shared" si="15"/>
        <v>37.988680000000002</v>
      </c>
      <c r="D98" s="35">
        <f t="shared" si="16"/>
        <v>18.325460684997587</v>
      </c>
      <c r="E98" s="32"/>
      <c r="F98" s="32"/>
      <c r="G98" s="157"/>
      <c r="H98" s="167"/>
      <c r="I98" s="167"/>
      <c r="J98" s="32"/>
      <c r="K98" s="32">
        <f>'Субвенции '!B97</f>
        <v>207.3</v>
      </c>
      <c r="L98" s="32">
        <f>'Субвенции '!C97</f>
        <v>37.988680000000002</v>
      </c>
      <c r="M98" s="32">
        <f t="shared" si="12"/>
        <v>18.325460684997587</v>
      </c>
      <c r="N98" s="32"/>
      <c r="O98" s="32"/>
      <c r="P98" s="32"/>
    </row>
    <row r="99" spans="1:16" s="36" customFormat="1" ht="51" customHeight="1" x14ac:dyDescent="0.25">
      <c r="A99" s="77" t="s">
        <v>213</v>
      </c>
      <c r="B99" s="35">
        <f t="shared" si="14"/>
        <v>207.3</v>
      </c>
      <c r="C99" s="35">
        <f t="shared" si="15"/>
        <v>35.582900000000002</v>
      </c>
      <c r="D99" s="35">
        <f t="shared" si="16"/>
        <v>17.164930053063195</v>
      </c>
      <c r="E99" s="32"/>
      <c r="F99" s="32"/>
      <c r="G99" s="157"/>
      <c r="H99" s="167">
        <f>Субсидии!B79</f>
        <v>0</v>
      </c>
      <c r="I99" s="167">
        <f>Субсидии!C79</f>
        <v>0</v>
      </c>
      <c r="J99" s="32"/>
      <c r="K99" s="32">
        <f>'Субвенции '!B98</f>
        <v>207.3</v>
      </c>
      <c r="L99" s="32">
        <f>'Субвенции '!C98</f>
        <v>35.582900000000002</v>
      </c>
      <c r="M99" s="32">
        <f t="shared" si="12"/>
        <v>17.164930053063195</v>
      </c>
      <c r="N99" s="32"/>
      <c r="O99" s="32"/>
      <c r="P99" s="32"/>
    </row>
    <row r="100" spans="1:16" s="36" customFormat="1" ht="51" customHeight="1" x14ac:dyDescent="0.25">
      <c r="A100" s="77" t="s">
        <v>214</v>
      </c>
      <c r="B100" s="35">
        <f t="shared" si="14"/>
        <v>207.3</v>
      </c>
      <c r="C100" s="35">
        <f t="shared" si="15"/>
        <v>34.832749999999997</v>
      </c>
      <c r="D100" s="35">
        <f t="shared" si="16"/>
        <v>16.803063193439456</v>
      </c>
      <c r="E100" s="32"/>
      <c r="F100" s="32"/>
      <c r="G100" s="157"/>
      <c r="H100" s="167">
        <f>Субсидии!B80</f>
        <v>0</v>
      </c>
      <c r="I100" s="167">
        <f>Субсидии!C80</f>
        <v>0</v>
      </c>
      <c r="J100" s="32"/>
      <c r="K100" s="32">
        <f>'Субвенции '!B99</f>
        <v>207.3</v>
      </c>
      <c r="L100" s="32">
        <f>'Субвенции '!C99</f>
        <v>34.832749999999997</v>
      </c>
      <c r="M100" s="32">
        <f t="shared" si="12"/>
        <v>16.803063193439456</v>
      </c>
      <c r="N100" s="32"/>
      <c r="O100" s="32"/>
      <c r="P100" s="32"/>
    </row>
    <row r="101" spans="1:16" s="36" customFormat="1" ht="51" customHeight="1" x14ac:dyDescent="0.25">
      <c r="A101" s="77" t="s">
        <v>215</v>
      </c>
      <c r="B101" s="35">
        <f t="shared" si="14"/>
        <v>82.9</v>
      </c>
      <c r="C101" s="35">
        <f t="shared" si="15"/>
        <v>13.564879999999999</v>
      </c>
      <c r="D101" s="35">
        <f t="shared" si="16"/>
        <v>16.36294330518697</v>
      </c>
      <c r="E101" s="32"/>
      <c r="F101" s="32"/>
      <c r="G101" s="157"/>
      <c r="H101" s="167"/>
      <c r="I101" s="167"/>
      <c r="J101" s="32"/>
      <c r="K101" s="32">
        <f>'Субвенции '!B100</f>
        <v>82.9</v>
      </c>
      <c r="L101" s="32">
        <f>'Субвенции '!C100</f>
        <v>13.564879999999999</v>
      </c>
      <c r="M101" s="32">
        <f t="shared" si="12"/>
        <v>16.36294330518697</v>
      </c>
      <c r="N101" s="32"/>
      <c r="O101" s="32"/>
      <c r="P101" s="32"/>
    </row>
    <row r="102" spans="1:16" s="36" customFormat="1" ht="51" customHeight="1" x14ac:dyDescent="0.25">
      <c r="A102" s="77" t="s">
        <v>216</v>
      </c>
      <c r="B102" s="35">
        <f t="shared" si="14"/>
        <v>207.3</v>
      </c>
      <c r="C102" s="35">
        <f t="shared" si="15"/>
        <v>31.611049999999999</v>
      </c>
      <c r="D102" s="35">
        <f t="shared" si="16"/>
        <v>15.24893873613121</v>
      </c>
      <c r="E102" s="32"/>
      <c r="F102" s="32"/>
      <c r="G102" s="157"/>
      <c r="H102" s="167">
        <f>Субсидии!B81</f>
        <v>0</v>
      </c>
      <c r="I102" s="167">
        <f>Субсидии!C81</f>
        <v>0</v>
      </c>
      <c r="J102" s="32"/>
      <c r="K102" s="32">
        <f>'Субвенции '!B101</f>
        <v>207.3</v>
      </c>
      <c r="L102" s="32">
        <f>'Субвенции '!C101</f>
        <v>31.611049999999999</v>
      </c>
      <c r="M102" s="32">
        <f t="shared" si="12"/>
        <v>15.24893873613121</v>
      </c>
      <c r="N102" s="32"/>
      <c r="O102" s="32"/>
      <c r="P102" s="32"/>
    </row>
    <row r="103" spans="1:16" s="36" customFormat="1" ht="51" customHeight="1" x14ac:dyDescent="0.25">
      <c r="A103" s="77" t="s">
        <v>217</v>
      </c>
      <c r="B103" s="35">
        <f t="shared" ref="B103:B129" si="17">E103+H103+K103+N103</f>
        <v>207.3</v>
      </c>
      <c r="C103" s="35">
        <f t="shared" ref="C103:C129" si="18">F103+I103+L103+O103</f>
        <v>33.94164</v>
      </c>
      <c r="D103" s="35">
        <f t="shared" ref="D103:D129" si="19">C103/B103*100</f>
        <v>16.373198263386396</v>
      </c>
      <c r="E103" s="32"/>
      <c r="F103" s="32"/>
      <c r="G103" s="157"/>
      <c r="H103" s="167"/>
      <c r="I103" s="167"/>
      <c r="J103" s="32"/>
      <c r="K103" s="32">
        <f>'Субвенции '!B102</f>
        <v>207.3</v>
      </c>
      <c r="L103" s="32">
        <f>'Субвенции '!C102</f>
        <v>33.94164</v>
      </c>
      <c r="M103" s="32">
        <f t="shared" si="12"/>
        <v>16.373198263386396</v>
      </c>
      <c r="N103" s="32"/>
      <c r="O103" s="32"/>
      <c r="P103" s="32"/>
    </row>
    <row r="104" spans="1:16" s="36" customFormat="1" ht="38.25" customHeight="1" x14ac:dyDescent="0.25">
      <c r="A104" s="77" t="s">
        <v>218</v>
      </c>
      <c r="B104" s="35">
        <f t="shared" si="17"/>
        <v>207.3</v>
      </c>
      <c r="C104" s="35">
        <f t="shared" si="18"/>
        <v>35.582920000000001</v>
      </c>
      <c r="D104" s="35">
        <f t="shared" si="19"/>
        <v>17.164939700916545</v>
      </c>
      <c r="E104" s="32"/>
      <c r="F104" s="32"/>
      <c r="G104" s="157"/>
      <c r="H104" s="167"/>
      <c r="I104" s="167"/>
      <c r="J104" s="32"/>
      <c r="K104" s="32">
        <f>'Субвенции '!B103</f>
        <v>207.3</v>
      </c>
      <c r="L104" s="32">
        <f>'Субвенции '!C103</f>
        <v>35.582920000000001</v>
      </c>
      <c r="M104" s="32">
        <f t="shared" si="12"/>
        <v>17.164939700916545</v>
      </c>
      <c r="N104" s="32"/>
      <c r="O104" s="32"/>
      <c r="P104" s="32"/>
    </row>
    <row r="105" spans="1:16" s="36" customFormat="1" ht="38.25" customHeight="1" x14ac:dyDescent="0.25">
      <c r="A105" s="77" t="s">
        <v>219</v>
      </c>
      <c r="B105" s="35">
        <f t="shared" si="17"/>
        <v>1234.0999999999999</v>
      </c>
      <c r="C105" s="35">
        <f t="shared" si="18"/>
        <v>37.040019999999998</v>
      </c>
      <c r="D105" s="35">
        <f t="shared" si="19"/>
        <v>3.0013791426950815</v>
      </c>
      <c r="E105" s="32"/>
      <c r="F105" s="32"/>
      <c r="G105" s="157"/>
      <c r="H105" s="167">
        <f>Субсидии!B82</f>
        <v>1026.8</v>
      </c>
      <c r="I105" s="167">
        <f>Субсидии!C82</f>
        <v>0</v>
      </c>
      <c r="J105" s="32">
        <f t="shared" si="13"/>
        <v>0</v>
      </c>
      <c r="K105" s="32">
        <f>'Субвенции '!B104</f>
        <v>207.3</v>
      </c>
      <c r="L105" s="32">
        <f>'Субвенции '!C104</f>
        <v>37.040019999999998</v>
      </c>
      <c r="M105" s="32">
        <f t="shared" si="12"/>
        <v>17.867834056922334</v>
      </c>
      <c r="N105" s="32"/>
      <c r="O105" s="32"/>
      <c r="P105" s="32"/>
    </row>
    <row r="106" spans="1:16" s="36" customFormat="1" ht="51" x14ac:dyDescent="0.25">
      <c r="A106" s="77" t="s">
        <v>220</v>
      </c>
      <c r="B106" s="35">
        <f t="shared" si="17"/>
        <v>82.9</v>
      </c>
      <c r="C106" s="35">
        <f t="shared" si="18"/>
        <v>7.9699200000000001</v>
      </c>
      <c r="D106" s="35">
        <f t="shared" si="19"/>
        <v>9.6138962605548848</v>
      </c>
      <c r="E106" s="32"/>
      <c r="F106" s="32"/>
      <c r="G106" s="157"/>
      <c r="H106" s="167"/>
      <c r="I106" s="167"/>
      <c r="J106" s="32"/>
      <c r="K106" s="32">
        <f>'Субвенции '!B105</f>
        <v>82.9</v>
      </c>
      <c r="L106" s="32">
        <f>'Субвенции '!C105</f>
        <v>7.9699200000000001</v>
      </c>
      <c r="M106" s="32">
        <f t="shared" si="12"/>
        <v>9.6138962605548848</v>
      </c>
      <c r="N106" s="32"/>
      <c r="O106" s="32"/>
      <c r="P106" s="32"/>
    </row>
    <row r="107" spans="1:16" s="36" customFormat="1" ht="51" x14ac:dyDescent="0.25">
      <c r="A107" s="77" t="s">
        <v>221</v>
      </c>
      <c r="B107" s="35">
        <f t="shared" si="17"/>
        <v>582.9</v>
      </c>
      <c r="C107" s="35">
        <f t="shared" si="18"/>
        <v>18.418290000000002</v>
      </c>
      <c r="D107" s="35">
        <f t="shared" si="19"/>
        <v>3.1597683993823988</v>
      </c>
      <c r="E107" s="32"/>
      <c r="F107" s="32"/>
      <c r="G107" s="157"/>
      <c r="H107" s="167">
        <f>Субсидии!B83</f>
        <v>500</v>
      </c>
      <c r="I107" s="167">
        <f>Субсидии!C83</f>
        <v>0</v>
      </c>
      <c r="J107" s="32">
        <f t="shared" si="13"/>
        <v>0</v>
      </c>
      <c r="K107" s="32">
        <f>'Субвенции '!B106</f>
        <v>82.9</v>
      </c>
      <c r="L107" s="32">
        <f>'Субвенции '!C106</f>
        <v>18.418290000000002</v>
      </c>
      <c r="M107" s="32">
        <f t="shared" si="12"/>
        <v>22.217478890229192</v>
      </c>
      <c r="N107" s="32"/>
      <c r="O107" s="32"/>
      <c r="P107" s="32"/>
    </row>
    <row r="108" spans="1:16" s="36" customFormat="1" ht="51" x14ac:dyDescent="0.25">
      <c r="A108" s="77" t="s">
        <v>222</v>
      </c>
      <c r="B108" s="35">
        <f t="shared" si="17"/>
        <v>207.3</v>
      </c>
      <c r="C108" s="35">
        <f t="shared" si="18"/>
        <v>34.314779999999999</v>
      </c>
      <c r="D108" s="35">
        <f t="shared" si="19"/>
        <v>16.553198263386395</v>
      </c>
      <c r="E108" s="32"/>
      <c r="F108" s="32"/>
      <c r="G108" s="157"/>
      <c r="H108" s="167"/>
      <c r="I108" s="167"/>
      <c r="J108" s="32"/>
      <c r="K108" s="32">
        <f>'Субвенции '!B107</f>
        <v>207.3</v>
      </c>
      <c r="L108" s="32">
        <f>'Субвенции '!C107</f>
        <v>34.314779999999999</v>
      </c>
      <c r="M108" s="32">
        <f t="shared" si="12"/>
        <v>16.553198263386395</v>
      </c>
      <c r="N108" s="32"/>
      <c r="O108" s="32"/>
      <c r="P108" s="32"/>
    </row>
    <row r="109" spans="1:16" s="36" customFormat="1" ht="53.25" customHeight="1" x14ac:dyDescent="0.25">
      <c r="A109" s="77" t="s">
        <v>223</v>
      </c>
      <c r="B109" s="35">
        <f t="shared" si="17"/>
        <v>43849.3</v>
      </c>
      <c r="C109" s="35">
        <f t="shared" si="18"/>
        <v>0</v>
      </c>
      <c r="D109" s="35">
        <f t="shared" si="19"/>
        <v>0</v>
      </c>
      <c r="E109" s="32"/>
      <c r="F109" s="32"/>
      <c r="G109" s="157"/>
      <c r="H109" s="167">
        <f>Субсидии!B84</f>
        <v>43849.3</v>
      </c>
      <c r="I109" s="167">
        <f>Субсидии!C84</f>
        <v>0</v>
      </c>
      <c r="J109" s="32">
        <f t="shared" si="13"/>
        <v>0</v>
      </c>
      <c r="K109" s="32"/>
      <c r="L109" s="32"/>
      <c r="M109" s="32"/>
      <c r="N109" s="32">
        <f>Иные!B60</f>
        <v>0</v>
      </c>
      <c r="O109" s="32"/>
      <c r="P109" s="32"/>
    </row>
    <row r="110" spans="1:16" s="36" customFormat="1" ht="51" x14ac:dyDescent="0.25">
      <c r="A110" s="77" t="s">
        <v>224</v>
      </c>
      <c r="B110" s="35">
        <f t="shared" si="17"/>
        <v>161.4</v>
      </c>
      <c r="C110" s="35">
        <f t="shared" si="18"/>
        <v>30.84825</v>
      </c>
      <c r="D110" s="35">
        <f t="shared" si="19"/>
        <v>19.112918215613384</v>
      </c>
      <c r="E110" s="32"/>
      <c r="F110" s="32"/>
      <c r="G110" s="157"/>
      <c r="H110" s="167">
        <f>Субсидии!B85</f>
        <v>78.5</v>
      </c>
      <c r="I110" s="167">
        <f>Субсидии!C85</f>
        <v>18.100000000000001</v>
      </c>
      <c r="J110" s="32">
        <f t="shared" si="13"/>
        <v>23.057324840764331</v>
      </c>
      <c r="K110" s="32">
        <f>'Субвенции '!B108</f>
        <v>82.9</v>
      </c>
      <c r="L110" s="32">
        <f>'Субвенции '!C108</f>
        <v>12.748250000000001</v>
      </c>
      <c r="M110" s="32">
        <f t="shared" si="12"/>
        <v>15.377864897466829</v>
      </c>
      <c r="N110" s="32"/>
      <c r="O110" s="32"/>
      <c r="P110" s="32"/>
    </row>
    <row r="111" spans="1:16" s="36" customFormat="1" ht="51" x14ac:dyDescent="0.25">
      <c r="A111" s="77" t="s">
        <v>225</v>
      </c>
      <c r="B111" s="35">
        <f t="shared" si="17"/>
        <v>300.39999999999998</v>
      </c>
      <c r="C111" s="35">
        <f t="shared" si="18"/>
        <v>44.74924</v>
      </c>
      <c r="D111" s="35">
        <f t="shared" si="19"/>
        <v>14.89655126498003</v>
      </c>
      <c r="E111" s="32"/>
      <c r="F111" s="32"/>
      <c r="G111" s="157"/>
      <c r="H111" s="167">
        <f>Субсидии!B86</f>
        <v>217.5</v>
      </c>
      <c r="I111" s="167">
        <f>Субсидии!C86</f>
        <v>32</v>
      </c>
      <c r="J111" s="32">
        <f t="shared" si="13"/>
        <v>14.712643678160919</v>
      </c>
      <c r="K111" s="32">
        <f>'Субвенции '!B109</f>
        <v>82.9</v>
      </c>
      <c r="L111" s="32">
        <f>'Субвенции '!C109</f>
        <v>12.74924</v>
      </c>
      <c r="M111" s="32">
        <f t="shared" si="12"/>
        <v>15.379059107358263</v>
      </c>
      <c r="N111" s="32"/>
      <c r="O111" s="32"/>
      <c r="P111" s="32"/>
    </row>
    <row r="112" spans="1:16" s="36" customFormat="1" ht="51" x14ac:dyDescent="0.25">
      <c r="A112" s="77" t="s">
        <v>226</v>
      </c>
      <c r="B112" s="35">
        <f t="shared" si="17"/>
        <v>167.10000000000002</v>
      </c>
      <c r="C112" s="35">
        <f t="shared" si="18"/>
        <v>32.649249999999995</v>
      </c>
      <c r="D112" s="35">
        <f t="shared" si="19"/>
        <v>19.538749251944935</v>
      </c>
      <c r="E112" s="32"/>
      <c r="F112" s="32"/>
      <c r="G112" s="157"/>
      <c r="H112" s="167">
        <f>Субсидии!B87</f>
        <v>84.2</v>
      </c>
      <c r="I112" s="167">
        <f>Субсидии!C87</f>
        <v>19.899999999999999</v>
      </c>
      <c r="J112" s="32">
        <f t="shared" si="13"/>
        <v>23.63420427553444</v>
      </c>
      <c r="K112" s="32">
        <f>'Субвенции '!B110</f>
        <v>82.9</v>
      </c>
      <c r="L112" s="32">
        <f>'Субвенции '!C110</f>
        <v>12.74925</v>
      </c>
      <c r="M112" s="32">
        <f t="shared" si="12"/>
        <v>15.379071170084439</v>
      </c>
      <c r="N112" s="32"/>
      <c r="O112" s="32"/>
      <c r="P112" s="32"/>
    </row>
    <row r="113" spans="1:16" s="36" customFormat="1" ht="51" x14ac:dyDescent="0.25">
      <c r="A113" s="77" t="s">
        <v>227</v>
      </c>
      <c r="B113" s="35">
        <f t="shared" si="17"/>
        <v>179.3</v>
      </c>
      <c r="C113" s="35">
        <f t="shared" si="18"/>
        <v>21.837859999999999</v>
      </c>
      <c r="D113" s="35">
        <f t="shared" si="19"/>
        <v>12.179509202453985</v>
      </c>
      <c r="E113" s="32"/>
      <c r="F113" s="32"/>
      <c r="G113" s="157"/>
      <c r="H113" s="167">
        <f>Субсидии!B89</f>
        <v>96.4</v>
      </c>
      <c r="I113" s="167">
        <f>Субсидии!C89</f>
        <v>13.7</v>
      </c>
      <c r="J113" s="32">
        <f t="shared" si="13"/>
        <v>14.21161825726141</v>
      </c>
      <c r="K113" s="32">
        <f>'Субвенции '!B111</f>
        <v>82.9</v>
      </c>
      <c r="L113" s="32">
        <f>'Субвенции '!C111</f>
        <v>8.1378599999999999</v>
      </c>
      <c r="M113" s="32">
        <f t="shared" si="12"/>
        <v>9.8164776839565739</v>
      </c>
      <c r="N113" s="32"/>
      <c r="O113" s="32"/>
      <c r="P113" s="32"/>
    </row>
    <row r="114" spans="1:16" s="36" customFormat="1" ht="51" x14ac:dyDescent="0.25">
      <c r="A114" s="77" t="s">
        <v>228</v>
      </c>
      <c r="B114" s="35">
        <f t="shared" si="17"/>
        <v>234.3</v>
      </c>
      <c r="C114" s="35">
        <f t="shared" si="18"/>
        <v>34.649239999999999</v>
      </c>
      <c r="D114" s="35">
        <f t="shared" si="19"/>
        <v>14.788408023900981</v>
      </c>
      <c r="E114" s="32"/>
      <c r="F114" s="32"/>
      <c r="G114" s="157"/>
      <c r="H114" s="167">
        <f>Субсидии!B88</f>
        <v>151.4</v>
      </c>
      <c r="I114" s="167">
        <f>Субсидии!C88</f>
        <v>21.9</v>
      </c>
      <c r="J114" s="32">
        <f t="shared" si="13"/>
        <v>14.464993394980183</v>
      </c>
      <c r="K114" s="32">
        <f>'Субвенции '!B112</f>
        <v>82.9</v>
      </c>
      <c r="L114" s="32">
        <f>'Субвенции '!C112</f>
        <v>12.74924</v>
      </c>
      <c r="M114" s="32">
        <f t="shared" si="12"/>
        <v>15.379059107358263</v>
      </c>
      <c r="N114" s="32"/>
      <c r="O114" s="32"/>
      <c r="P114" s="32"/>
    </row>
    <row r="115" spans="1:16" s="36" customFormat="1" ht="51" x14ac:dyDescent="0.25">
      <c r="A115" s="77" t="s">
        <v>229</v>
      </c>
      <c r="B115" s="35">
        <f t="shared" si="17"/>
        <v>169.9</v>
      </c>
      <c r="C115" s="35">
        <f t="shared" si="18"/>
        <v>27.440939999999998</v>
      </c>
      <c r="D115" s="35">
        <f t="shared" si="19"/>
        <v>16.151230135373748</v>
      </c>
      <c r="E115" s="32"/>
      <c r="F115" s="32"/>
      <c r="G115" s="157"/>
      <c r="H115" s="167">
        <f>Субсидии!B90</f>
        <v>87</v>
      </c>
      <c r="I115" s="167">
        <f>Субсидии!C90</f>
        <v>19.399999999999999</v>
      </c>
      <c r="J115" s="32">
        <f t="shared" si="13"/>
        <v>22.298850574712642</v>
      </c>
      <c r="K115" s="32">
        <f>'Субвенции '!B113</f>
        <v>82.9</v>
      </c>
      <c r="L115" s="32">
        <f>'Субвенции '!C113</f>
        <v>8.0409399999999991</v>
      </c>
      <c r="M115" s="32">
        <f t="shared" si="12"/>
        <v>9.6995657418576577</v>
      </c>
      <c r="N115" s="32"/>
      <c r="O115" s="32"/>
      <c r="P115" s="32"/>
    </row>
    <row r="116" spans="1:16" s="36" customFormat="1" ht="51" x14ac:dyDescent="0.25">
      <c r="A116" s="77" t="s">
        <v>230</v>
      </c>
      <c r="B116" s="35">
        <f t="shared" si="17"/>
        <v>757.9</v>
      </c>
      <c r="C116" s="35">
        <f t="shared" si="18"/>
        <v>39.149239999999999</v>
      </c>
      <c r="D116" s="35">
        <f t="shared" si="19"/>
        <v>5.1654888507718697</v>
      </c>
      <c r="E116" s="32"/>
      <c r="F116" s="32"/>
      <c r="G116" s="157"/>
      <c r="H116" s="167">
        <f>Субсидии!B91</f>
        <v>675</v>
      </c>
      <c r="I116" s="167">
        <f>Субсидии!C91</f>
        <v>26.4</v>
      </c>
      <c r="J116" s="32">
        <f t="shared" si="13"/>
        <v>3.911111111111111</v>
      </c>
      <c r="K116" s="32">
        <f>'Субвенции '!B114</f>
        <v>82.9</v>
      </c>
      <c r="L116" s="32">
        <f>'Субвенции '!C114</f>
        <v>12.74924</v>
      </c>
      <c r="M116" s="32">
        <f t="shared" ref="M116:M179" si="20">L116/K116*100</f>
        <v>15.379059107358263</v>
      </c>
      <c r="N116" s="32"/>
      <c r="O116" s="32"/>
      <c r="P116" s="32"/>
    </row>
    <row r="117" spans="1:16" s="36" customFormat="1" ht="51" x14ac:dyDescent="0.25">
      <c r="A117" s="77" t="s">
        <v>231</v>
      </c>
      <c r="B117" s="35">
        <f t="shared" si="17"/>
        <v>169.9</v>
      </c>
      <c r="C117" s="35">
        <f t="shared" si="18"/>
        <v>29.44924</v>
      </c>
      <c r="D117" s="35">
        <f t="shared" si="19"/>
        <v>17.333278399058269</v>
      </c>
      <c r="E117" s="32"/>
      <c r="F117" s="32"/>
      <c r="G117" s="157"/>
      <c r="H117" s="167">
        <f>Субсидии!B92</f>
        <v>87</v>
      </c>
      <c r="I117" s="167">
        <f>Субсидии!C92</f>
        <v>16.7</v>
      </c>
      <c r="J117" s="32">
        <f t="shared" ref="J117:J179" si="21">I117/H117*100</f>
        <v>19.195402298850574</v>
      </c>
      <c r="K117" s="32">
        <f>'Субвенции '!B115</f>
        <v>82.9</v>
      </c>
      <c r="L117" s="32">
        <f>'Субвенции '!C115</f>
        <v>12.74924</v>
      </c>
      <c r="M117" s="32">
        <f t="shared" si="20"/>
        <v>15.379059107358263</v>
      </c>
      <c r="N117" s="32"/>
      <c r="O117" s="32"/>
      <c r="P117" s="32"/>
    </row>
    <row r="118" spans="1:16" s="36" customFormat="1" ht="51" x14ac:dyDescent="0.25">
      <c r="A118" s="77" t="s">
        <v>232</v>
      </c>
      <c r="B118" s="35">
        <f t="shared" si="17"/>
        <v>175.60000000000002</v>
      </c>
      <c r="C118" s="35">
        <f t="shared" si="18"/>
        <v>28.649239999999999</v>
      </c>
      <c r="D118" s="35">
        <f t="shared" si="19"/>
        <v>16.315056947608198</v>
      </c>
      <c r="E118" s="32"/>
      <c r="F118" s="32"/>
      <c r="G118" s="157"/>
      <c r="H118" s="167">
        <f>Субсидии!B93</f>
        <v>92.7</v>
      </c>
      <c r="I118" s="167">
        <f>Субсидии!C93</f>
        <v>15.9</v>
      </c>
      <c r="J118" s="32">
        <f t="shared" si="21"/>
        <v>17.15210355987055</v>
      </c>
      <c r="K118" s="32">
        <f>'Субвенции '!B116</f>
        <v>82.9</v>
      </c>
      <c r="L118" s="32">
        <f>'Субвенции '!C116</f>
        <v>12.74924</v>
      </c>
      <c r="M118" s="32">
        <f t="shared" si="20"/>
        <v>15.379059107358263</v>
      </c>
      <c r="N118" s="32"/>
      <c r="O118" s="32"/>
      <c r="P118" s="32"/>
    </row>
    <row r="119" spans="1:16" s="36" customFormat="1" ht="38.25" x14ac:dyDescent="0.25">
      <c r="A119" s="77" t="s">
        <v>233</v>
      </c>
      <c r="B119" s="35">
        <f t="shared" si="17"/>
        <v>490.3</v>
      </c>
      <c r="C119" s="35">
        <f t="shared" si="18"/>
        <v>51.03031</v>
      </c>
      <c r="D119" s="35">
        <f t="shared" si="19"/>
        <v>10.407976748929226</v>
      </c>
      <c r="E119" s="32"/>
      <c r="F119" s="32"/>
      <c r="G119" s="157"/>
      <c r="H119" s="167">
        <f>Субсидии!B94</f>
        <v>283</v>
      </c>
      <c r="I119" s="167">
        <f>Субсидии!C94</f>
        <v>14.8</v>
      </c>
      <c r="J119" s="32">
        <f t="shared" si="21"/>
        <v>5.2296819787985864</v>
      </c>
      <c r="K119" s="32">
        <f>'Субвенции '!B117</f>
        <v>207.3</v>
      </c>
      <c r="L119" s="32">
        <f>'Субвенции '!C117</f>
        <v>36.230309999999996</v>
      </c>
      <c r="M119" s="32">
        <f t="shared" si="20"/>
        <v>17.47723589001447</v>
      </c>
      <c r="N119" s="32">
        <f>Иные!B61</f>
        <v>0</v>
      </c>
      <c r="O119" s="32">
        <f>Иные!C61</f>
        <v>0</v>
      </c>
      <c r="P119" s="32">
        <f>Иные!D61</f>
        <v>0</v>
      </c>
    </row>
    <row r="120" spans="1:16" s="36" customFormat="1" ht="51" x14ac:dyDescent="0.25">
      <c r="A120" s="77" t="s">
        <v>234</v>
      </c>
      <c r="B120" s="35">
        <f t="shared" si="17"/>
        <v>262.60000000000002</v>
      </c>
      <c r="C120" s="35">
        <f t="shared" si="18"/>
        <v>34.549260000000004</v>
      </c>
      <c r="D120" s="35">
        <f t="shared" si="19"/>
        <v>13.156610814927646</v>
      </c>
      <c r="E120" s="32"/>
      <c r="F120" s="32"/>
      <c r="G120" s="157"/>
      <c r="H120" s="167">
        <f>Субсидии!B95</f>
        <v>179.7</v>
      </c>
      <c r="I120" s="167">
        <f>Субсидии!C95</f>
        <v>21.8</v>
      </c>
      <c r="J120" s="32">
        <f t="shared" si="21"/>
        <v>12.131329994435172</v>
      </c>
      <c r="K120" s="32">
        <f>'Субвенции '!B118</f>
        <v>82.9</v>
      </c>
      <c r="L120" s="32">
        <f>'Субвенции '!C118</f>
        <v>12.74926</v>
      </c>
      <c r="M120" s="32">
        <f t="shared" si="20"/>
        <v>15.379083232810615</v>
      </c>
      <c r="N120" s="32"/>
      <c r="O120" s="32"/>
      <c r="P120" s="32"/>
    </row>
    <row r="121" spans="1:16" s="36" customFormat="1" ht="51" x14ac:dyDescent="0.25">
      <c r="A121" s="77" t="s">
        <v>235</v>
      </c>
      <c r="B121" s="35">
        <f t="shared" si="17"/>
        <v>337.8</v>
      </c>
      <c r="C121" s="35">
        <f t="shared" si="18"/>
        <v>41.37312</v>
      </c>
      <c r="D121" s="35">
        <f t="shared" si="19"/>
        <v>12.247815275310835</v>
      </c>
      <c r="E121" s="32"/>
      <c r="F121" s="32"/>
      <c r="G121" s="157"/>
      <c r="H121" s="167">
        <f>Субсидии!B96</f>
        <v>130.5</v>
      </c>
      <c r="I121" s="167">
        <f>Субсидии!C96</f>
        <v>9.6999999999999993</v>
      </c>
      <c r="J121" s="32">
        <f t="shared" si="21"/>
        <v>7.4329501915708809</v>
      </c>
      <c r="K121" s="32">
        <f>'Субвенции '!B119</f>
        <v>207.3</v>
      </c>
      <c r="L121" s="32">
        <f>'Субвенции '!C119</f>
        <v>31.673119999999997</v>
      </c>
      <c r="M121" s="32">
        <f t="shared" si="20"/>
        <v>15.278880849011092</v>
      </c>
      <c r="N121" s="32"/>
      <c r="O121" s="32"/>
      <c r="P121" s="32"/>
    </row>
    <row r="122" spans="1:16" s="36" customFormat="1" ht="38.25" customHeight="1" x14ac:dyDescent="0.25">
      <c r="A122" s="77" t="s">
        <v>236</v>
      </c>
      <c r="B122" s="35">
        <f t="shared" si="17"/>
        <v>288.60000000000002</v>
      </c>
      <c r="C122" s="35">
        <f t="shared" si="18"/>
        <v>49.455069999999999</v>
      </c>
      <c r="D122" s="35">
        <f t="shared" si="19"/>
        <v>17.136198891198891</v>
      </c>
      <c r="E122" s="32"/>
      <c r="F122" s="32"/>
      <c r="G122" s="157"/>
      <c r="H122" s="167">
        <f>Субсидии!B97</f>
        <v>81.3</v>
      </c>
      <c r="I122" s="167">
        <f>Субсидии!C97</f>
        <v>17.8</v>
      </c>
      <c r="J122" s="32">
        <f t="shared" si="21"/>
        <v>21.894218942189422</v>
      </c>
      <c r="K122" s="32">
        <f>'Субвенции '!B120</f>
        <v>207.3</v>
      </c>
      <c r="L122" s="32">
        <f>'Субвенции '!C120</f>
        <v>31.655069999999998</v>
      </c>
      <c r="M122" s="32">
        <f t="shared" si="20"/>
        <v>15.270173661360346</v>
      </c>
      <c r="N122" s="32"/>
      <c r="O122" s="32"/>
      <c r="P122" s="32"/>
    </row>
    <row r="123" spans="1:16" s="36" customFormat="1" ht="51" x14ac:dyDescent="0.25">
      <c r="A123" s="77" t="s">
        <v>237</v>
      </c>
      <c r="B123" s="35">
        <f t="shared" si="17"/>
        <v>347.3</v>
      </c>
      <c r="C123" s="35">
        <f t="shared" si="18"/>
        <v>64.573120000000003</v>
      </c>
      <c r="D123" s="35">
        <f t="shared" si="19"/>
        <v>18.592893751799597</v>
      </c>
      <c r="E123" s="32"/>
      <c r="F123" s="32"/>
      <c r="G123" s="157"/>
      <c r="H123" s="167">
        <f>Субсидии!B98</f>
        <v>140</v>
      </c>
      <c r="I123" s="167">
        <f>Субсидии!C98</f>
        <v>33</v>
      </c>
      <c r="J123" s="32">
        <f t="shared" si="21"/>
        <v>23.571428571428569</v>
      </c>
      <c r="K123" s="32">
        <f>'Субвенции '!B121</f>
        <v>207.3</v>
      </c>
      <c r="L123" s="32">
        <f>'Субвенции '!C121</f>
        <v>31.573119999999999</v>
      </c>
      <c r="M123" s="32">
        <f t="shared" si="20"/>
        <v>15.230641582247948</v>
      </c>
      <c r="N123" s="32"/>
      <c r="O123" s="32"/>
      <c r="P123" s="32"/>
    </row>
    <row r="124" spans="1:16" s="36" customFormat="1" ht="63.75" x14ac:dyDescent="0.25">
      <c r="A124" s="77" t="s">
        <v>238</v>
      </c>
      <c r="B124" s="35">
        <f t="shared" si="17"/>
        <v>1294.5</v>
      </c>
      <c r="C124" s="35">
        <f t="shared" si="18"/>
        <v>30.62133</v>
      </c>
      <c r="D124" s="35">
        <f t="shared" si="19"/>
        <v>2.365494785631518</v>
      </c>
      <c r="E124" s="32"/>
      <c r="F124" s="32"/>
      <c r="G124" s="157"/>
      <c r="H124" s="167">
        <f>Субсидии!B99</f>
        <v>1087.2</v>
      </c>
      <c r="I124" s="167">
        <f>Субсидии!C99</f>
        <v>0</v>
      </c>
      <c r="J124" s="32"/>
      <c r="K124" s="32">
        <f>'Субвенции '!B122</f>
        <v>207.3</v>
      </c>
      <c r="L124" s="32">
        <f>'Субвенции '!C122</f>
        <v>30.62133</v>
      </c>
      <c r="M124" s="32">
        <f t="shared" si="20"/>
        <v>14.771505065123009</v>
      </c>
      <c r="N124" s="32"/>
      <c r="O124" s="32"/>
      <c r="P124" s="32"/>
    </row>
    <row r="125" spans="1:16" s="36" customFormat="1" ht="51" customHeight="1" x14ac:dyDescent="0.25">
      <c r="A125" s="77" t="s">
        <v>239</v>
      </c>
      <c r="B125" s="35">
        <f t="shared" si="17"/>
        <v>207.3</v>
      </c>
      <c r="C125" s="35">
        <f t="shared" si="18"/>
        <v>33.555279999999996</v>
      </c>
      <c r="D125" s="35">
        <f t="shared" si="19"/>
        <v>16.186821032320307</v>
      </c>
      <c r="E125" s="32"/>
      <c r="F125" s="32"/>
      <c r="G125" s="157"/>
      <c r="H125" s="167"/>
      <c r="I125" s="167"/>
      <c r="J125" s="32"/>
      <c r="K125" s="32">
        <f>'Субвенции '!B123</f>
        <v>207.3</v>
      </c>
      <c r="L125" s="32">
        <f>'Субвенции '!C123</f>
        <v>33.555279999999996</v>
      </c>
      <c r="M125" s="32">
        <f t="shared" si="20"/>
        <v>16.186821032320307</v>
      </c>
      <c r="N125" s="32"/>
      <c r="O125" s="32"/>
      <c r="P125" s="32"/>
    </row>
    <row r="126" spans="1:16" s="36" customFormat="1" ht="51" customHeight="1" x14ac:dyDescent="0.25">
      <c r="A126" s="77" t="s">
        <v>240</v>
      </c>
      <c r="B126" s="35">
        <f t="shared" si="17"/>
        <v>707.3</v>
      </c>
      <c r="C126" s="35">
        <f t="shared" si="18"/>
        <v>32.718879999999999</v>
      </c>
      <c r="D126" s="35">
        <f t="shared" si="19"/>
        <v>4.6258843489325612</v>
      </c>
      <c r="E126" s="32"/>
      <c r="F126" s="32"/>
      <c r="G126" s="157"/>
      <c r="H126" s="167">
        <f>Субсидии!B100</f>
        <v>500</v>
      </c>
      <c r="I126" s="167">
        <f>Субсидии!C100</f>
        <v>0</v>
      </c>
      <c r="J126" s="32"/>
      <c r="K126" s="32">
        <f>'Субвенции '!B124</f>
        <v>207.3</v>
      </c>
      <c r="L126" s="32">
        <f>'Субвенции '!C124</f>
        <v>32.718879999999999</v>
      </c>
      <c r="M126" s="32">
        <f t="shared" si="20"/>
        <v>15.78334780511336</v>
      </c>
      <c r="N126" s="32"/>
      <c r="O126" s="32"/>
      <c r="P126" s="32"/>
    </row>
    <row r="127" spans="1:16" s="36" customFormat="1" ht="63.75" x14ac:dyDescent="0.25">
      <c r="A127" s="77" t="s">
        <v>241</v>
      </c>
      <c r="B127" s="35">
        <f t="shared" si="17"/>
        <v>155.80000000000001</v>
      </c>
      <c r="C127" s="35">
        <f t="shared" si="18"/>
        <v>22.049240000000001</v>
      </c>
      <c r="D127" s="35">
        <f t="shared" si="19"/>
        <v>14.15227214377407</v>
      </c>
      <c r="E127" s="32"/>
      <c r="F127" s="32"/>
      <c r="G127" s="157"/>
      <c r="H127" s="167">
        <f>Субсидии!B101</f>
        <v>72.900000000000006</v>
      </c>
      <c r="I127" s="167">
        <f>Субсидии!C101</f>
        <v>10.3</v>
      </c>
      <c r="J127" s="32">
        <f t="shared" si="21"/>
        <v>14.128943758573387</v>
      </c>
      <c r="K127" s="32">
        <f>'Субвенции '!B125</f>
        <v>82.9</v>
      </c>
      <c r="L127" s="32">
        <f>'Субвенции '!C125</f>
        <v>11.74924</v>
      </c>
      <c r="M127" s="32">
        <f t="shared" si="20"/>
        <v>14.172786489746683</v>
      </c>
      <c r="N127" s="32"/>
      <c r="O127" s="32"/>
      <c r="P127" s="32"/>
    </row>
    <row r="128" spans="1:16" s="36" customFormat="1" ht="51" customHeight="1" x14ac:dyDescent="0.25">
      <c r="A128" s="77" t="s">
        <v>242</v>
      </c>
      <c r="B128" s="35">
        <f t="shared" si="17"/>
        <v>152.80000000000001</v>
      </c>
      <c r="C128" s="35">
        <f t="shared" si="18"/>
        <v>26.349240000000002</v>
      </c>
      <c r="D128" s="35">
        <f t="shared" si="19"/>
        <v>17.244267015706807</v>
      </c>
      <c r="E128" s="32"/>
      <c r="F128" s="32"/>
      <c r="G128" s="157"/>
      <c r="H128" s="167">
        <f>Субсидии!B102</f>
        <v>69.900000000000006</v>
      </c>
      <c r="I128" s="167">
        <f>Субсидии!C102</f>
        <v>14.6</v>
      </c>
      <c r="J128" s="32">
        <f t="shared" si="21"/>
        <v>20.886981402002856</v>
      </c>
      <c r="K128" s="32">
        <f>'Субвенции '!B126</f>
        <v>82.9</v>
      </c>
      <c r="L128" s="32">
        <f>'Субвенции '!C126</f>
        <v>11.74924</v>
      </c>
      <c r="M128" s="32">
        <f t="shared" si="20"/>
        <v>14.172786489746683</v>
      </c>
      <c r="N128" s="32"/>
      <c r="O128" s="32"/>
      <c r="P128" s="32"/>
    </row>
    <row r="129" spans="1:16" s="36" customFormat="1" ht="63.75" x14ac:dyDescent="0.25">
      <c r="A129" s="77" t="s">
        <v>243</v>
      </c>
      <c r="B129" s="35">
        <f t="shared" si="17"/>
        <v>683.6</v>
      </c>
      <c r="C129" s="35">
        <f t="shared" si="18"/>
        <v>17.449249999999999</v>
      </c>
      <c r="D129" s="35">
        <f t="shared" si="19"/>
        <v>2.5525526623756583</v>
      </c>
      <c r="E129" s="32"/>
      <c r="F129" s="32"/>
      <c r="G129" s="157"/>
      <c r="H129" s="167">
        <f>Субсидии!B103</f>
        <v>600.70000000000005</v>
      </c>
      <c r="I129" s="167">
        <f>Субсидии!C103</f>
        <v>5.7</v>
      </c>
      <c r="J129" s="32">
        <f t="shared" si="21"/>
        <v>0.94889295821541531</v>
      </c>
      <c r="K129" s="32">
        <f>'Субвенции '!B127</f>
        <v>82.9</v>
      </c>
      <c r="L129" s="32">
        <f>'Субвенции '!C127</f>
        <v>11.74925</v>
      </c>
      <c r="M129" s="32">
        <f t="shared" si="20"/>
        <v>14.172798552472857</v>
      </c>
      <c r="N129" s="32"/>
      <c r="O129" s="32"/>
      <c r="P129" s="32"/>
    </row>
    <row r="130" spans="1:16" s="36" customFormat="1" ht="63.75" x14ac:dyDescent="0.25">
      <c r="A130" s="77" t="s">
        <v>244</v>
      </c>
      <c r="B130" s="35"/>
      <c r="C130" s="35"/>
      <c r="D130" s="35"/>
      <c r="E130" s="32"/>
      <c r="F130" s="32"/>
      <c r="G130" s="157"/>
      <c r="H130" s="167">
        <f>Субсидии!B104</f>
        <v>3261.5</v>
      </c>
      <c r="I130" s="167">
        <f>Субсидии!C104</f>
        <v>0</v>
      </c>
      <c r="J130" s="32">
        <f t="shared" si="21"/>
        <v>0</v>
      </c>
      <c r="K130" s="32"/>
      <c r="L130" s="32"/>
      <c r="M130" s="32"/>
      <c r="N130" s="32">
        <f>Иные!B62</f>
        <v>0</v>
      </c>
      <c r="O130" s="32"/>
      <c r="P130" s="32"/>
    </row>
    <row r="131" spans="1:16" s="36" customFormat="1" ht="63.75" x14ac:dyDescent="0.25">
      <c r="A131" s="77" t="s">
        <v>245</v>
      </c>
      <c r="B131" s="35">
        <f t="shared" ref="B131:B162" si="22">E131+H131+K131+N131</f>
        <v>169.9</v>
      </c>
      <c r="C131" s="35">
        <f t="shared" ref="C131:C162" si="23">F131+I131+L131+O131</f>
        <v>32.149239999999999</v>
      </c>
      <c r="D131" s="35">
        <f t="shared" ref="D131:D162" si="24">C131/B131*100</f>
        <v>18.922448499117124</v>
      </c>
      <c r="E131" s="32"/>
      <c r="F131" s="32"/>
      <c r="G131" s="157"/>
      <c r="H131" s="167">
        <f>Субсидии!B105</f>
        <v>87</v>
      </c>
      <c r="I131" s="167">
        <f>Субсидии!C105</f>
        <v>20.399999999999999</v>
      </c>
      <c r="J131" s="32">
        <f t="shared" si="21"/>
        <v>23.448275862068964</v>
      </c>
      <c r="K131" s="32">
        <f>'Субвенции '!B128</f>
        <v>82.9</v>
      </c>
      <c r="L131" s="32">
        <f>'Субвенции '!C128</f>
        <v>11.74924</v>
      </c>
      <c r="M131" s="32">
        <f t="shared" si="20"/>
        <v>14.172786489746683</v>
      </c>
      <c r="N131" s="32"/>
      <c r="O131" s="32"/>
      <c r="P131" s="32"/>
    </row>
    <row r="132" spans="1:16" s="36" customFormat="1" ht="63.75" x14ac:dyDescent="0.25">
      <c r="A132" s="77" t="s">
        <v>246</v>
      </c>
      <c r="B132" s="35">
        <f t="shared" si="22"/>
        <v>335.9</v>
      </c>
      <c r="C132" s="35">
        <f t="shared" si="23"/>
        <v>41.273119999999999</v>
      </c>
      <c r="D132" s="35">
        <f t="shared" si="24"/>
        <v>12.287323608216731</v>
      </c>
      <c r="E132" s="32"/>
      <c r="F132" s="32"/>
      <c r="G132" s="157"/>
      <c r="H132" s="167">
        <f>Субсидии!B106</f>
        <v>128.6</v>
      </c>
      <c r="I132" s="167">
        <f>Субсидии!C106</f>
        <v>7.4</v>
      </c>
      <c r="J132" s="32">
        <f t="shared" si="21"/>
        <v>5.7542768273716955</v>
      </c>
      <c r="K132" s="32">
        <f>'Субвенции '!B129</f>
        <v>207.3</v>
      </c>
      <c r="L132" s="32">
        <f>'Субвенции '!C129</f>
        <v>33.87312</v>
      </c>
      <c r="M132" s="32">
        <f t="shared" si="20"/>
        <v>16.340144717800289</v>
      </c>
      <c r="N132" s="32"/>
      <c r="O132" s="32"/>
      <c r="P132" s="32"/>
    </row>
    <row r="133" spans="1:16" s="36" customFormat="1" ht="63.75" x14ac:dyDescent="0.25">
      <c r="A133" s="77" t="s">
        <v>247</v>
      </c>
      <c r="B133" s="35">
        <f t="shared" si="22"/>
        <v>196.4</v>
      </c>
      <c r="C133" s="35">
        <f t="shared" si="23"/>
        <v>28.849240000000002</v>
      </c>
      <c r="D133" s="35">
        <f t="shared" si="24"/>
        <v>14.689022403258656</v>
      </c>
      <c r="E133" s="32"/>
      <c r="F133" s="32"/>
      <c r="G133" s="157"/>
      <c r="H133" s="167">
        <f>Субсидии!B107</f>
        <v>113.5</v>
      </c>
      <c r="I133" s="167">
        <f>Субсидии!C107</f>
        <v>17.100000000000001</v>
      </c>
      <c r="J133" s="32">
        <f t="shared" si="21"/>
        <v>15.066079295154186</v>
      </c>
      <c r="K133" s="32">
        <f>'Субвенции '!B130</f>
        <v>82.9</v>
      </c>
      <c r="L133" s="32">
        <f>'Субвенции '!C130</f>
        <v>11.74924</v>
      </c>
      <c r="M133" s="32">
        <f t="shared" si="20"/>
        <v>14.172786489746683</v>
      </c>
      <c r="N133" s="32"/>
      <c r="O133" s="32"/>
      <c r="P133" s="32"/>
    </row>
    <row r="134" spans="1:16" s="36" customFormat="1" ht="63.75" x14ac:dyDescent="0.25">
      <c r="A134" s="77" t="s">
        <v>248</v>
      </c>
      <c r="B134" s="35">
        <f t="shared" si="22"/>
        <v>297.10000000000002</v>
      </c>
      <c r="C134" s="35">
        <f t="shared" si="23"/>
        <v>52.473120000000002</v>
      </c>
      <c r="D134" s="35">
        <f t="shared" si="24"/>
        <v>17.661770447660718</v>
      </c>
      <c r="E134" s="32"/>
      <c r="F134" s="32"/>
      <c r="G134" s="157"/>
      <c r="H134" s="167">
        <f>Субсидии!B108</f>
        <v>89.8</v>
      </c>
      <c r="I134" s="167">
        <f>Субсидии!C108</f>
        <v>18.600000000000001</v>
      </c>
      <c r="J134" s="32">
        <f t="shared" si="21"/>
        <v>20.712694877505569</v>
      </c>
      <c r="K134" s="32">
        <f>'Субвенции '!B131</f>
        <v>207.3</v>
      </c>
      <c r="L134" s="32">
        <f>'Субвенции '!C131</f>
        <v>33.87312</v>
      </c>
      <c r="M134" s="32">
        <f t="shared" si="20"/>
        <v>16.340144717800289</v>
      </c>
      <c r="N134" s="32"/>
      <c r="O134" s="32"/>
      <c r="P134" s="32"/>
    </row>
    <row r="135" spans="1:16" s="36" customFormat="1" ht="63.75" x14ac:dyDescent="0.25">
      <c r="A135" s="77" t="s">
        <v>249</v>
      </c>
      <c r="B135" s="35">
        <f t="shared" si="22"/>
        <v>110.80000000000001</v>
      </c>
      <c r="C135" s="35">
        <f t="shared" si="23"/>
        <v>18.349240000000002</v>
      </c>
      <c r="D135" s="35">
        <f t="shared" si="24"/>
        <v>16.560685920577615</v>
      </c>
      <c r="E135" s="32"/>
      <c r="F135" s="32"/>
      <c r="G135" s="157"/>
      <c r="H135" s="167">
        <f>Субсидии!B110</f>
        <v>27.9</v>
      </c>
      <c r="I135" s="167">
        <f>Субсидии!C110</f>
        <v>6.6</v>
      </c>
      <c r="J135" s="32">
        <f t="shared" si="21"/>
        <v>23.655913978494624</v>
      </c>
      <c r="K135" s="32">
        <f>'Субвенции '!B132</f>
        <v>82.9</v>
      </c>
      <c r="L135" s="32">
        <f>'Субвенции '!C132</f>
        <v>11.74924</v>
      </c>
      <c r="M135" s="32">
        <f t="shared" si="20"/>
        <v>14.172786489746683</v>
      </c>
      <c r="N135" s="32"/>
      <c r="O135" s="32"/>
      <c r="P135" s="32"/>
    </row>
    <row r="136" spans="1:16" s="36" customFormat="1" ht="51" x14ac:dyDescent="0.25">
      <c r="A136" s="77" t="s">
        <v>250</v>
      </c>
      <c r="B136" s="35">
        <f t="shared" si="22"/>
        <v>158.60000000000002</v>
      </c>
      <c r="C136" s="35">
        <f t="shared" si="23"/>
        <v>16.049240000000001</v>
      </c>
      <c r="D136" s="35">
        <f t="shared" si="24"/>
        <v>10.119319041614123</v>
      </c>
      <c r="E136" s="32"/>
      <c r="F136" s="32"/>
      <c r="G136" s="157"/>
      <c r="H136" s="167">
        <f>Субсидии!B109</f>
        <v>75.7</v>
      </c>
      <c r="I136" s="167">
        <f>Субсидии!C109</f>
        <v>4.3</v>
      </c>
      <c r="J136" s="32">
        <f t="shared" si="21"/>
        <v>5.6803170409511221</v>
      </c>
      <c r="K136" s="32">
        <f>'Субвенции '!B133</f>
        <v>82.9</v>
      </c>
      <c r="L136" s="32">
        <f>'Субвенции '!C133</f>
        <v>11.74924</v>
      </c>
      <c r="M136" s="32">
        <f t="shared" si="20"/>
        <v>14.172786489746683</v>
      </c>
      <c r="N136" s="32"/>
      <c r="O136" s="32"/>
      <c r="P136" s="32"/>
    </row>
    <row r="137" spans="1:16" s="36" customFormat="1" ht="51" customHeight="1" x14ac:dyDescent="0.25">
      <c r="A137" s="77" t="s">
        <v>251</v>
      </c>
      <c r="B137" s="35">
        <f t="shared" si="22"/>
        <v>205.8</v>
      </c>
      <c r="C137" s="35">
        <f t="shared" si="23"/>
        <v>12.88674</v>
      </c>
      <c r="D137" s="35">
        <f t="shared" si="24"/>
        <v>6.2617784256559759</v>
      </c>
      <c r="E137" s="32"/>
      <c r="F137" s="32"/>
      <c r="G137" s="157"/>
      <c r="H137" s="167">
        <f>Субсидии!B111</f>
        <v>122.9</v>
      </c>
      <c r="I137" s="167">
        <f>Субсидии!C111</f>
        <v>0</v>
      </c>
      <c r="J137" s="32">
        <f t="shared" si="21"/>
        <v>0</v>
      </c>
      <c r="K137" s="32">
        <f>'Субвенции '!B134</f>
        <v>82.9</v>
      </c>
      <c r="L137" s="32">
        <f>'Субвенции '!C134</f>
        <v>12.88674</v>
      </c>
      <c r="M137" s="32">
        <f>L137/K137*100</f>
        <v>15.544921592279854</v>
      </c>
      <c r="N137" s="32"/>
      <c r="O137" s="32"/>
      <c r="P137" s="32"/>
    </row>
    <row r="138" spans="1:16" s="36" customFormat="1" ht="51" customHeight="1" x14ac:dyDescent="0.25">
      <c r="A138" s="77" t="s">
        <v>252</v>
      </c>
      <c r="B138" s="35">
        <f t="shared" si="22"/>
        <v>760.69999999999993</v>
      </c>
      <c r="C138" s="35">
        <f t="shared" si="23"/>
        <v>20.725000000000001</v>
      </c>
      <c r="D138" s="35">
        <f t="shared" si="24"/>
        <v>2.7244643091889054</v>
      </c>
      <c r="E138" s="32"/>
      <c r="F138" s="32"/>
      <c r="G138" s="157"/>
      <c r="H138" s="167">
        <f>Субсидии!B112</f>
        <v>677.8</v>
      </c>
      <c r="I138" s="167">
        <f>Субсидии!C112</f>
        <v>0</v>
      </c>
      <c r="J138" s="32">
        <f t="shared" si="21"/>
        <v>0</v>
      </c>
      <c r="K138" s="32">
        <f>'Субвенции '!B135</f>
        <v>82.9</v>
      </c>
      <c r="L138" s="32">
        <f>'Субвенции '!C135</f>
        <v>20.725000000000001</v>
      </c>
      <c r="M138" s="32">
        <f>L138/K138*100</f>
        <v>25</v>
      </c>
      <c r="N138" s="32"/>
      <c r="O138" s="32"/>
      <c r="P138" s="32"/>
    </row>
    <row r="139" spans="1:16" s="36" customFormat="1" ht="51" customHeight="1" x14ac:dyDescent="0.25">
      <c r="A139" s="77" t="s">
        <v>253</v>
      </c>
      <c r="B139" s="35">
        <f t="shared" si="22"/>
        <v>128.69999999999999</v>
      </c>
      <c r="C139" s="35">
        <f t="shared" si="23"/>
        <v>13.32302</v>
      </c>
      <c r="D139" s="35">
        <f t="shared" si="24"/>
        <v>10.351996891996892</v>
      </c>
      <c r="E139" s="32"/>
      <c r="F139" s="32"/>
      <c r="G139" s="157"/>
      <c r="H139" s="167">
        <f>Субсидии!B113</f>
        <v>45.8</v>
      </c>
      <c r="I139" s="167">
        <f>Субсидии!C113</f>
        <v>0</v>
      </c>
      <c r="J139" s="32">
        <f t="shared" si="21"/>
        <v>0</v>
      </c>
      <c r="K139" s="32">
        <f>'Субвенции '!B136</f>
        <v>82.9</v>
      </c>
      <c r="L139" s="32">
        <f>'Субвенции '!C136</f>
        <v>13.32302</v>
      </c>
      <c r="M139" s="32">
        <f t="shared" si="20"/>
        <v>16.071194209891434</v>
      </c>
      <c r="N139" s="32">
        <f>Иные!B63</f>
        <v>0</v>
      </c>
      <c r="O139" s="32">
        <f>Иные!C63</f>
        <v>0</v>
      </c>
      <c r="P139" s="32">
        <f>Иные!D63</f>
        <v>0</v>
      </c>
    </row>
    <row r="140" spans="1:16" s="36" customFormat="1" ht="51" customHeight="1" x14ac:dyDescent="0.25">
      <c r="A140" s="77" t="s">
        <v>254</v>
      </c>
      <c r="B140" s="35">
        <f t="shared" si="22"/>
        <v>177</v>
      </c>
      <c r="C140" s="35">
        <f t="shared" si="23"/>
        <v>12.88674</v>
      </c>
      <c r="D140" s="35">
        <f t="shared" si="24"/>
        <v>7.2806440677966098</v>
      </c>
      <c r="E140" s="32"/>
      <c r="F140" s="32"/>
      <c r="G140" s="157"/>
      <c r="H140" s="167">
        <f>Субсидии!B114</f>
        <v>94.1</v>
      </c>
      <c r="I140" s="167">
        <f>Субсидии!C114</f>
        <v>0</v>
      </c>
      <c r="J140" s="32">
        <f t="shared" si="21"/>
        <v>0</v>
      </c>
      <c r="K140" s="32">
        <f>'Субвенции '!B137</f>
        <v>82.9</v>
      </c>
      <c r="L140" s="32">
        <f>'Субвенции '!C137</f>
        <v>12.88674</v>
      </c>
      <c r="M140" s="32">
        <f t="shared" si="20"/>
        <v>15.544921592279854</v>
      </c>
      <c r="N140" s="32"/>
      <c r="O140" s="32"/>
      <c r="P140" s="32"/>
    </row>
    <row r="141" spans="1:16" s="36" customFormat="1" ht="51" customHeight="1" x14ac:dyDescent="0.25">
      <c r="A141" s="77" t="s">
        <v>255</v>
      </c>
      <c r="B141" s="35">
        <f t="shared" si="22"/>
        <v>2321.2000000000003</v>
      </c>
      <c r="C141" s="35">
        <f t="shared" si="23"/>
        <v>24.03529</v>
      </c>
      <c r="D141" s="35">
        <f t="shared" si="24"/>
        <v>1.0354682922626226</v>
      </c>
      <c r="E141" s="32"/>
      <c r="F141" s="32"/>
      <c r="G141" s="157"/>
      <c r="H141" s="167">
        <f>Субсидии!B115</f>
        <v>2113.9</v>
      </c>
      <c r="I141" s="167">
        <f>Субсидии!C115</f>
        <v>0</v>
      </c>
      <c r="J141" s="32">
        <f t="shared" si="21"/>
        <v>0</v>
      </c>
      <c r="K141" s="32">
        <f>'Субвенции '!B138</f>
        <v>207.3</v>
      </c>
      <c r="L141" s="32">
        <f>'Субвенции '!C138</f>
        <v>24.03529</v>
      </c>
      <c r="M141" s="32">
        <f t="shared" si="20"/>
        <v>11.594447660395561</v>
      </c>
      <c r="N141" s="32"/>
      <c r="O141" s="32"/>
      <c r="P141" s="32"/>
    </row>
    <row r="142" spans="1:16" s="36" customFormat="1" ht="38.25" customHeight="1" x14ac:dyDescent="0.25">
      <c r="A142" s="77" t="s">
        <v>256</v>
      </c>
      <c r="B142" s="35">
        <f t="shared" si="22"/>
        <v>188.7</v>
      </c>
      <c r="C142" s="35">
        <f t="shared" si="23"/>
        <v>12.88674</v>
      </c>
      <c r="D142" s="35">
        <f t="shared" si="24"/>
        <v>6.829220985691574</v>
      </c>
      <c r="E142" s="32"/>
      <c r="F142" s="32"/>
      <c r="G142" s="157"/>
      <c r="H142" s="167">
        <f>Субсидии!B116</f>
        <v>105.8</v>
      </c>
      <c r="I142" s="167">
        <f>Субсидии!C116</f>
        <v>0</v>
      </c>
      <c r="J142" s="32">
        <f t="shared" si="21"/>
        <v>0</v>
      </c>
      <c r="K142" s="32">
        <f>'Субвенции '!B139</f>
        <v>82.9</v>
      </c>
      <c r="L142" s="32">
        <f>'Субвенции '!C139</f>
        <v>12.88674</v>
      </c>
      <c r="M142" s="32">
        <f t="shared" si="20"/>
        <v>15.544921592279854</v>
      </c>
      <c r="N142" s="32"/>
      <c r="O142" s="32"/>
      <c r="P142" s="32"/>
    </row>
    <row r="143" spans="1:16" s="36" customFormat="1" ht="51" customHeight="1" x14ac:dyDescent="0.25">
      <c r="A143" s="77" t="s">
        <v>257</v>
      </c>
      <c r="B143" s="35">
        <f t="shared" si="22"/>
        <v>135.9</v>
      </c>
      <c r="C143" s="35">
        <f t="shared" si="23"/>
        <v>12.877610000000001</v>
      </c>
      <c r="D143" s="35">
        <f t="shared" si="24"/>
        <v>9.4757983811626207</v>
      </c>
      <c r="E143" s="32"/>
      <c r="F143" s="32"/>
      <c r="G143" s="157"/>
      <c r="H143" s="167">
        <f>Субсидии!B117</f>
        <v>53</v>
      </c>
      <c r="I143" s="167">
        <f>Субсидии!C117</f>
        <v>0</v>
      </c>
      <c r="J143" s="32">
        <f t="shared" si="21"/>
        <v>0</v>
      </c>
      <c r="K143" s="32">
        <f>'Субвенции '!B140</f>
        <v>82.9</v>
      </c>
      <c r="L143" s="32">
        <f>'Субвенции '!C140</f>
        <v>12.877610000000001</v>
      </c>
      <c r="M143" s="32">
        <f t="shared" si="20"/>
        <v>15.533908323281063</v>
      </c>
      <c r="N143" s="32"/>
      <c r="O143" s="32"/>
      <c r="P143" s="32"/>
    </row>
    <row r="144" spans="1:16" s="36" customFormat="1" ht="63.75" x14ac:dyDescent="0.25">
      <c r="A144" s="77" t="s">
        <v>258</v>
      </c>
      <c r="B144" s="35">
        <f t="shared" si="22"/>
        <v>82.9</v>
      </c>
      <c r="C144" s="35">
        <f t="shared" si="23"/>
        <v>11.74924</v>
      </c>
      <c r="D144" s="35">
        <f t="shared" si="24"/>
        <v>14.172786489746683</v>
      </c>
      <c r="E144" s="32"/>
      <c r="F144" s="32"/>
      <c r="G144" s="157"/>
      <c r="H144" s="167">
        <f>Субсидии!B118</f>
        <v>0</v>
      </c>
      <c r="I144" s="167">
        <f>Субсидии!C118</f>
        <v>0</v>
      </c>
      <c r="J144" s="32"/>
      <c r="K144" s="32">
        <f>'Субвенции '!B141</f>
        <v>82.9</v>
      </c>
      <c r="L144" s="32">
        <f>'Субвенции '!C141</f>
        <v>11.74924</v>
      </c>
      <c r="M144" s="32">
        <f t="shared" si="20"/>
        <v>14.172786489746683</v>
      </c>
      <c r="N144" s="32"/>
      <c r="O144" s="32"/>
      <c r="P144" s="32"/>
    </row>
    <row r="145" spans="1:16" s="36" customFormat="1" ht="63.75" x14ac:dyDescent="0.25">
      <c r="A145" s="77" t="s">
        <v>259</v>
      </c>
      <c r="B145" s="35">
        <f t="shared" si="22"/>
        <v>582.9</v>
      </c>
      <c r="C145" s="35">
        <f t="shared" si="23"/>
        <v>11.74924</v>
      </c>
      <c r="D145" s="35">
        <f t="shared" si="24"/>
        <v>2.0156527706296106</v>
      </c>
      <c r="E145" s="32"/>
      <c r="F145" s="32"/>
      <c r="G145" s="157"/>
      <c r="H145" s="167">
        <f>Субсидии!B119</f>
        <v>500</v>
      </c>
      <c r="I145" s="167">
        <f>Субсидии!C119</f>
        <v>0</v>
      </c>
      <c r="J145" s="32">
        <f t="shared" si="21"/>
        <v>0</v>
      </c>
      <c r="K145" s="32">
        <f>'Субвенции '!B142</f>
        <v>82.9</v>
      </c>
      <c r="L145" s="32">
        <f>'Субвенции '!C142</f>
        <v>11.74924</v>
      </c>
      <c r="M145" s="32">
        <f t="shared" si="20"/>
        <v>14.172786489746683</v>
      </c>
      <c r="N145" s="32"/>
      <c r="O145" s="32"/>
      <c r="P145" s="32"/>
    </row>
    <row r="146" spans="1:16" s="36" customFormat="1" ht="51" x14ac:dyDescent="0.25">
      <c r="A146" s="77" t="s">
        <v>260</v>
      </c>
      <c r="B146" s="35">
        <f t="shared" si="22"/>
        <v>207.3</v>
      </c>
      <c r="C146" s="35">
        <f t="shared" si="23"/>
        <v>25.525029999999997</v>
      </c>
      <c r="D146" s="35">
        <f t="shared" si="24"/>
        <v>12.313087313072838</v>
      </c>
      <c r="E146" s="32"/>
      <c r="F146" s="32"/>
      <c r="G146" s="157"/>
      <c r="H146" s="167"/>
      <c r="I146" s="167"/>
      <c r="J146" s="32"/>
      <c r="K146" s="32">
        <f>'Субвенции '!B143</f>
        <v>207.3</v>
      </c>
      <c r="L146" s="32">
        <f>'Субвенции '!C143</f>
        <v>25.525029999999997</v>
      </c>
      <c r="M146" s="32">
        <f t="shared" si="20"/>
        <v>12.313087313072838</v>
      </c>
      <c r="N146" s="32"/>
      <c r="O146" s="32"/>
      <c r="P146" s="32"/>
    </row>
    <row r="147" spans="1:16" s="36" customFormat="1" ht="63.75" x14ac:dyDescent="0.25">
      <c r="A147" s="77" t="s">
        <v>261</v>
      </c>
      <c r="B147" s="35">
        <f t="shared" si="22"/>
        <v>82.9</v>
      </c>
      <c r="C147" s="35">
        <f t="shared" si="23"/>
        <v>11.74926</v>
      </c>
      <c r="D147" s="35">
        <f t="shared" si="24"/>
        <v>14.172810615199033</v>
      </c>
      <c r="E147" s="32"/>
      <c r="F147" s="32"/>
      <c r="G147" s="157"/>
      <c r="H147" s="167"/>
      <c r="I147" s="167"/>
      <c r="J147" s="32"/>
      <c r="K147" s="32">
        <f>'Субвенции '!B144</f>
        <v>82.9</v>
      </c>
      <c r="L147" s="32">
        <f>'Субвенции '!C144</f>
        <v>11.74926</v>
      </c>
      <c r="M147" s="32">
        <f t="shared" si="20"/>
        <v>14.172810615199033</v>
      </c>
      <c r="N147" s="32"/>
      <c r="O147" s="32"/>
      <c r="P147" s="32"/>
    </row>
    <row r="148" spans="1:16" s="36" customFormat="1" ht="63.75" x14ac:dyDescent="0.25">
      <c r="A148" s="77" t="s">
        <v>262</v>
      </c>
      <c r="B148" s="35">
        <f t="shared" si="22"/>
        <v>2623.2000000000003</v>
      </c>
      <c r="C148" s="35">
        <f t="shared" si="23"/>
        <v>38.397629999999999</v>
      </c>
      <c r="D148" s="35">
        <f t="shared" si="24"/>
        <v>1.463770585544373</v>
      </c>
      <c r="E148" s="32"/>
      <c r="F148" s="32"/>
      <c r="G148" s="157"/>
      <c r="H148" s="167">
        <f>Субсидии!B120</f>
        <v>2415.9</v>
      </c>
      <c r="I148" s="167">
        <f>Субсидии!C120</f>
        <v>0</v>
      </c>
      <c r="J148" s="32"/>
      <c r="K148" s="32">
        <f>'Субвенции '!B145</f>
        <v>207.3</v>
      </c>
      <c r="L148" s="32">
        <f>'Субвенции '!C145</f>
        <v>38.397629999999999</v>
      </c>
      <c r="M148" s="32">
        <f t="shared" si="20"/>
        <v>18.52273516642547</v>
      </c>
      <c r="N148" s="32">
        <f>Иные!B64</f>
        <v>0</v>
      </c>
      <c r="O148" s="32"/>
      <c r="P148" s="32"/>
    </row>
    <row r="149" spans="1:16" s="36" customFormat="1" ht="63.75" x14ac:dyDescent="0.25">
      <c r="A149" s="77" t="s">
        <v>263</v>
      </c>
      <c r="B149" s="35">
        <f t="shared" si="22"/>
        <v>82.9</v>
      </c>
      <c r="C149" s="35">
        <f t="shared" si="23"/>
        <v>11.74924</v>
      </c>
      <c r="D149" s="35">
        <f t="shared" si="24"/>
        <v>14.172786489746683</v>
      </c>
      <c r="E149" s="32"/>
      <c r="F149" s="32"/>
      <c r="G149" s="157"/>
      <c r="H149" s="167"/>
      <c r="I149" s="167"/>
      <c r="J149" s="32"/>
      <c r="K149" s="32">
        <f>'Субвенции '!B146</f>
        <v>82.9</v>
      </c>
      <c r="L149" s="32">
        <f>'Субвенции '!C146</f>
        <v>11.74924</v>
      </c>
      <c r="M149" s="32">
        <f t="shared" si="20"/>
        <v>14.172786489746683</v>
      </c>
      <c r="N149" s="32"/>
      <c r="O149" s="32"/>
      <c r="P149" s="32"/>
    </row>
    <row r="150" spans="1:16" s="36" customFormat="1" ht="51" x14ac:dyDescent="0.25">
      <c r="A150" s="77" t="s">
        <v>264</v>
      </c>
      <c r="B150" s="35">
        <f t="shared" si="22"/>
        <v>82.9</v>
      </c>
      <c r="C150" s="35">
        <f t="shared" si="23"/>
        <v>11.74924</v>
      </c>
      <c r="D150" s="35">
        <f t="shared" si="24"/>
        <v>14.172786489746683</v>
      </c>
      <c r="E150" s="32"/>
      <c r="F150" s="32"/>
      <c r="G150" s="157"/>
      <c r="H150" s="167"/>
      <c r="I150" s="167"/>
      <c r="J150" s="32"/>
      <c r="K150" s="32">
        <f>'Субвенции '!B147</f>
        <v>82.9</v>
      </c>
      <c r="L150" s="32">
        <f>'Субвенции '!C147</f>
        <v>11.74924</v>
      </c>
      <c r="M150" s="32">
        <f t="shared" si="20"/>
        <v>14.172786489746683</v>
      </c>
      <c r="N150" s="32"/>
      <c r="O150" s="32"/>
      <c r="P150" s="32"/>
    </row>
    <row r="151" spans="1:16" s="36" customFormat="1" ht="63.75" x14ac:dyDescent="0.25">
      <c r="A151" s="77" t="s">
        <v>265</v>
      </c>
      <c r="B151" s="35">
        <f t="shared" si="22"/>
        <v>82.9</v>
      </c>
      <c r="C151" s="35">
        <f t="shared" si="23"/>
        <v>11.74864</v>
      </c>
      <c r="D151" s="35">
        <f t="shared" si="24"/>
        <v>14.172062726176115</v>
      </c>
      <c r="E151" s="32"/>
      <c r="F151" s="32"/>
      <c r="G151" s="157"/>
      <c r="H151" s="167"/>
      <c r="I151" s="167"/>
      <c r="J151" s="32"/>
      <c r="K151" s="32">
        <f>'Субвенции '!B148</f>
        <v>82.9</v>
      </c>
      <c r="L151" s="32">
        <f>'Субвенции '!C148</f>
        <v>11.74864</v>
      </c>
      <c r="M151" s="32">
        <f t="shared" si="20"/>
        <v>14.172062726176115</v>
      </c>
      <c r="N151" s="32"/>
      <c r="O151" s="32"/>
      <c r="P151" s="32"/>
    </row>
    <row r="152" spans="1:16" s="36" customFormat="1" ht="63.75" x14ac:dyDescent="0.25">
      <c r="A152" s="77" t="s">
        <v>266</v>
      </c>
      <c r="B152" s="35">
        <f t="shared" si="22"/>
        <v>82.9</v>
      </c>
      <c r="C152" s="35">
        <f t="shared" si="23"/>
        <v>11.74924</v>
      </c>
      <c r="D152" s="35">
        <f t="shared" si="24"/>
        <v>14.172786489746683</v>
      </c>
      <c r="E152" s="32"/>
      <c r="F152" s="32"/>
      <c r="G152" s="157"/>
      <c r="H152" s="167"/>
      <c r="I152" s="167"/>
      <c r="J152" s="32"/>
      <c r="K152" s="32">
        <f>'Субвенции '!B149</f>
        <v>82.9</v>
      </c>
      <c r="L152" s="32">
        <f>'Субвенции '!C149</f>
        <v>11.74924</v>
      </c>
      <c r="M152" s="32">
        <f t="shared" si="20"/>
        <v>14.172786489746683</v>
      </c>
      <c r="N152" s="32"/>
      <c r="O152" s="32"/>
      <c r="P152" s="32"/>
    </row>
    <row r="153" spans="1:16" s="36" customFormat="1" ht="63.75" x14ac:dyDescent="0.25">
      <c r="A153" s="77" t="s">
        <v>267</v>
      </c>
      <c r="B153" s="35">
        <f t="shared" si="22"/>
        <v>82.9</v>
      </c>
      <c r="C153" s="35">
        <f t="shared" si="23"/>
        <v>19.653419999999997</v>
      </c>
      <c r="D153" s="35">
        <f t="shared" si="24"/>
        <v>23.707382388419777</v>
      </c>
      <c r="E153" s="32"/>
      <c r="F153" s="32"/>
      <c r="G153" s="157"/>
      <c r="H153" s="167"/>
      <c r="I153" s="167"/>
      <c r="J153" s="32"/>
      <c r="K153" s="32">
        <f>'Субвенции '!B150</f>
        <v>82.9</v>
      </c>
      <c r="L153" s="32">
        <f>'Субвенции '!C150</f>
        <v>19.653419999999997</v>
      </c>
      <c r="M153" s="32">
        <f t="shared" si="20"/>
        <v>23.707382388419777</v>
      </c>
      <c r="N153" s="32"/>
      <c r="O153" s="32"/>
      <c r="P153" s="32"/>
    </row>
    <row r="154" spans="1:16" s="36" customFormat="1" ht="51" x14ac:dyDescent="0.25">
      <c r="A154" s="77" t="s">
        <v>268</v>
      </c>
      <c r="B154" s="35">
        <f t="shared" si="22"/>
        <v>0</v>
      </c>
      <c r="C154" s="35">
        <f t="shared" si="23"/>
        <v>0</v>
      </c>
      <c r="D154" s="35"/>
      <c r="E154" s="32"/>
      <c r="F154" s="32"/>
      <c r="G154" s="157"/>
      <c r="H154" s="167"/>
      <c r="I154" s="167"/>
      <c r="J154" s="32"/>
      <c r="K154" s="32">
        <f>'Субвенции '!B151</f>
        <v>0</v>
      </c>
      <c r="L154" s="32">
        <f>'Субвенции '!C151</f>
        <v>0</v>
      </c>
      <c r="M154" s="32"/>
      <c r="N154" s="32"/>
      <c r="O154" s="32"/>
      <c r="P154" s="32"/>
    </row>
    <row r="155" spans="1:16" s="36" customFormat="1" ht="63.75" x14ac:dyDescent="0.25">
      <c r="A155" s="77" t="s">
        <v>269</v>
      </c>
      <c r="B155" s="35">
        <f t="shared" si="22"/>
        <v>82.9</v>
      </c>
      <c r="C155" s="35">
        <f t="shared" si="23"/>
        <v>11.74841</v>
      </c>
      <c r="D155" s="35">
        <f t="shared" si="24"/>
        <v>14.171785283474064</v>
      </c>
      <c r="E155" s="32"/>
      <c r="F155" s="32"/>
      <c r="G155" s="157"/>
      <c r="H155" s="167"/>
      <c r="I155" s="167"/>
      <c r="J155" s="32"/>
      <c r="K155" s="32">
        <f>'Субвенции '!B152</f>
        <v>82.9</v>
      </c>
      <c r="L155" s="32">
        <f>'Субвенции '!C152</f>
        <v>11.74841</v>
      </c>
      <c r="M155" s="32">
        <f t="shared" si="20"/>
        <v>14.171785283474064</v>
      </c>
      <c r="N155" s="32"/>
      <c r="O155" s="32"/>
      <c r="P155" s="32"/>
    </row>
    <row r="156" spans="1:16" s="36" customFormat="1" ht="51" x14ac:dyDescent="0.25">
      <c r="A156" s="77" t="s">
        <v>270</v>
      </c>
      <c r="B156" s="35">
        <f t="shared" si="22"/>
        <v>59622</v>
      </c>
      <c r="C156" s="35">
        <f t="shared" si="23"/>
        <v>0</v>
      </c>
      <c r="D156" s="35">
        <f t="shared" si="24"/>
        <v>0</v>
      </c>
      <c r="E156" s="32"/>
      <c r="F156" s="32"/>
      <c r="G156" s="157"/>
      <c r="H156" s="167">
        <f>Субсидии!B121</f>
        <v>59622</v>
      </c>
      <c r="I156" s="167">
        <f>Субсидии!C121</f>
        <v>0</v>
      </c>
      <c r="J156" s="32">
        <f t="shared" si="21"/>
        <v>0</v>
      </c>
      <c r="K156" s="32"/>
      <c r="L156" s="32"/>
      <c r="M156" s="32"/>
      <c r="N156" s="32">
        <f>Иные!B65</f>
        <v>0</v>
      </c>
      <c r="O156" s="32">
        <f>Иные!C65</f>
        <v>0</v>
      </c>
      <c r="P156" s="32">
        <f>Иные!D65</f>
        <v>0</v>
      </c>
    </row>
    <row r="157" spans="1:16" s="36" customFormat="1" ht="51" x14ac:dyDescent="0.25">
      <c r="A157" s="77" t="s">
        <v>271</v>
      </c>
      <c r="B157" s="35">
        <f t="shared" si="22"/>
        <v>82.9</v>
      </c>
      <c r="C157" s="35">
        <f t="shared" si="23"/>
        <v>18.817240000000002</v>
      </c>
      <c r="D157" s="35">
        <f t="shared" si="24"/>
        <v>22.698721351025334</v>
      </c>
      <c r="E157" s="32"/>
      <c r="F157" s="32"/>
      <c r="G157" s="157"/>
      <c r="H157" s="167"/>
      <c r="I157" s="167"/>
      <c r="J157" s="32"/>
      <c r="K157" s="32">
        <f>'Субвенции '!B153</f>
        <v>82.9</v>
      </c>
      <c r="L157" s="32">
        <f>'Субвенции '!C153</f>
        <v>18.817240000000002</v>
      </c>
      <c r="M157" s="32">
        <f t="shared" si="20"/>
        <v>22.698721351025334</v>
      </c>
      <c r="N157" s="32"/>
      <c r="O157" s="32"/>
      <c r="P157" s="32"/>
    </row>
    <row r="158" spans="1:16" s="36" customFormat="1" ht="51" x14ac:dyDescent="0.25">
      <c r="A158" s="77" t="s">
        <v>272</v>
      </c>
      <c r="B158" s="35">
        <f t="shared" si="22"/>
        <v>207.3</v>
      </c>
      <c r="C158" s="35">
        <f t="shared" si="23"/>
        <v>34.197679999999998</v>
      </c>
      <c r="D158" s="35">
        <f t="shared" si="24"/>
        <v>16.496710082006754</v>
      </c>
      <c r="E158" s="32"/>
      <c r="F158" s="32"/>
      <c r="G158" s="157"/>
      <c r="H158" s="167"/>
      <c r="I158" s="167"/>
      <c r="J158" s="32"/>
      <c r="K158" s="32">
        <f>'Субвенции '!B154</f>
        <v>207.3</v>
      </c>
      <c r="L158" s="32">
        <f>'Субвенции '!C154</f>
        <v>34.197679999999998</v>
      </c>
      <c r="M158" s="32">
        <f t="shared" si="20"/>
        <v>16.496710082006754</v>
      </c>
      <c r="N158" s="32"/>
      <c r="O158" s="32"/>
      <c r="P158" s="32"/>
    </row>
    <row r="159" spans="1:16" s="36" customFormat="1" ht="51" x14ac:dyDescent="0.25">
      <c r="A159" s="77" t="s">
        <v>273</v>
      </c>
      <c r="B159" s="35">
        <f t="shared" si="22"/>
        <v>0</v>
      </c>
      <c r="C159" s="35">
        <f t="shared" si="23"/>
        <v>0</v>
      </c>
      <c r="D159" s="35"/>
      <c r="E159" s="32"/>
      <c r="F159" s="32"/>
      <c r="G159" s="157"/>
      <c r="H159" s="167"/>
      <c r="I159" s="167"/>
      <c r="J159" s="32"/>
      <c r="K159" s="32">
        <f>'Субвенции '!B155</f>
        <v>0</v>
      </c>
      <c r="L159" s="32">
        <f>'Субвенции '!C155</f>
        <v>0</v>
      </c>
      <c r="M159" s="32"/>
      <c r="N159" s="32"/>
      <c r="O159" s="32"/>
      <c r="P159" s="32"/>
    </row>
    <row r="160" spans="1:16" s="36" customFormat="1" ht="51" x14ac:dyDescent="0.25">
      <c r="A160" s="77" t="s">
        <v>274</v>
      </c>
      <c r="B160" s="35">
        <f t="shared" si="22"/>
        <v>82.9</v>
      </c>
      <c r="C160" s="35">
        <f t="shared" si="23"/>
        <v>14.135159999999999</v>
      </c>
      <c r="D160" s="35">
        <f t="shared" si="24"/>
        <v>17.050856453558502</v>
      </c>
      <c r="E160" s="32"/>
      <c r="F160" s="32"/>
      <c r="G160" s="157"/>
      <c r="H160" s="167"/>
      <c r="I160" s="167"/>
      <c r="J160" s="32"/>
      <c r="K160" s="32">
        <f>'Субвенции '!B156</f>
        <v>82.9</v>
      </c>
      <c r="L160" s="32">
        <f>'Субвенции '!C156</f>
        <v>14.135159999999999</v>
      </c>
      <c r="M160" s="32">
        <f t="shared" si="20"/>
        <v>17.050856453558502</v>
      </c>
      <c r="N160" s="32"/>
      <c r="O160" s="32"/>
      <c r="P160" s="32"/>
    </row>
    <row r="161" spans="1:16" s="36" customFormat="1" ht="38.25" x14ac:dyDescent="0.25">
      <c r="A161" s="77" t="s">
        <v>275</v>
      </c>
      <c r="B161" s="35">
        <f t="shared" si="22"/>
        <v>82.9</v>
      </c>
      <c r="C161" s="35">
        <f t="shared" si="23"/>
        <v>20.081319999999998</v>
      </c>
      <c r="D161" s="35">
        <f t="shared" si="24"/>
        <v>24.223546441495774</v>
      </c>
      <c r="E161" s="32"/>
      <c r="F161" s="32"/>
      <c r="G161" s="157"/>
      <c r="H161" s="167"/>
      <c r="I161" s="167"/>
      <c r="J161" s="32"/>
      <c r="K161" s="32">
        <f>'Субвенции '!B157</f>
        <v>82.9</v>
      </c>
      <c r="L161" s="32">
        <f>'Субвенции '!C157</f>
        <v>20.081319999999998</v>
      </c>
      <c r="M161" s="32">
        <f t="shared" si="20"/>
        <v>24.223546441495774</v>
      </c>
      <c r="N161" s="32"/>
      <c r="O161" s="32"/>
      <c r="P161" s="32"/>
    </row>
    <row r="162" spans="1:16" s="36" customFormat="1" ht="51" x14ac:dyDescent="0.25">
      <c r="A162" s="77" t="s">
        <v>276</v>
      </c>
      <c r="B162" s="35">
        <f t="shared" si="22"/>
        <v>82.9</v>
      </c>
      <c r="C162" s="35">
        <f t="shared" si="23"/>
        <v>14.326889999999999</v>
      </c>
      <c r="D162" s="35">
        <f t="shared" si="24"/>
        <v>17.282135102533168</v>
      </c>
      <c r="E162" s="32"/>
      <c r="F162" s="32"/>
      <c r="G162" s="157"/>
      <c r="H162" s="167"/>
      <c r="I162" s="167"/>
      <c r="J162" s="32"/>
      <c r="K162" s="32">
        <f>'Субвенции '!B158</f>
        <v>82.9</v>
      </c>
      <c r="L162" s="32">
        <f>'Субвенции '!C158</f>
        <v>14.326889999999999</v>
      </c>
      <c r="M162" s="32">
        <f t="shared" si="20"/>
        <v>17.282135102533168</v>
      </c>
      <c r="N162" s="32"/>
      <c r="O162" s="32"/>
      <c r="P162" s="32"/>
    </row>
    <row r="163" spans="1:16" s="36" customFormat="1" ht="51" x14ac:dyDescent="0.25">
      <c r="A163" s="77" t="s">
        <v>277</v>
      </c>
      <c r="B163" s="35">
        <f t="shared" ref="B163:B194" si="25">E163+H163+K163+N163</f>
        <v>707.3</v>
      </c>
      <c r="C163" s="35">
        <f t="shared" ref="C163:C194" si="26">F163+I163+L163+O163</f>
        <v>34.642559999999996</v>
      </c>
      <c r="D163" s="35">
        <f t="shared" ref="D163:D194" si="27">C163/B163*100</f>
        <v>4.8978594655733065</v>
      </c>
      <c r="E163" s="32"/>
      <c r="F163" s="32"/>
      <c r="G163" s="157"/>
      <c r="H163" s="167">
        <f>Субсидии!B122</f>
        <v>500</v>
      </c>
      <c r="I163" s="167">
        <f>Субсидии!C122</f>
        <v>0</v>
      </c>
      <c r="J163" s="32">
        <f t="shared" si="21"/>
        <v>0</v>
      </c>
      <c r="K163" s="32">
        <f>'Субвенции '!B159</f>
        <v>207.3</v>
      </c>
      <c r="L163" s="32">
        <f>'Субвенции '!C159</f>
        <v>34.642559999999996</v>
      </c>
      <c r="M163" s="32">
        <f t="shared" si="20"/>
        <v>16.71131693198263</v>
      </c>
      <c r="N163" s="32"/>
      <c r="O163" s="32"/>
      <c r="P163" s="32"/>
    </row>
    <row r="164" spans="1:16" s="36" customFormat="1" ht="51" x14ac:dyDescent="0.25">
      <c r="A164" s="77" t="s">
        <v>278</v>
      </c>
      <c r="B164" s="35">
        <f t="shared" si="25"/>
        <v>381.20000000000005</v>
      </c>
      <c r="C164" s="35">
        <f t="shared" si="26"/>
        <v>55.456319999999998</v>
      </c>
      <c r="D164" s="35">
        <f t="shared" si="27"/>
        <v>14.547827911857292</v>
      </c>
      <c r="E164" s="32"/>
      <c r="F164" s="32"/>
      <c r="G164" s="157"/>
      <c r="H164" s="167">
        <f>Субсидии!B123</f>
        <v>173.9</v>
      </c>
      <c r="I164" s="167">
        <f>Субсидии!C123</f>
        <v>20.399999999999999</v>
      </c>
      <c r="J164" s="32">
        <f t="shared" si="21"/>
        <v>11.730879815986198</v>
      </c>
      <c r="K164" s="32">
        <f>'Субвенции '!B160</f>
        <v>207.3</v>
      </c>
      <c r="L164" s="32">
        <f>'Субвенции '!C160</f>
        <v>35.056319999999999</v>
      </c>
      <c r="M164" s="32">
        <f t="shared" si="20"/>
        <v>16.910911722141822</v>
      </c>
      <c r="N164" s="32"/>
      <c r="O164" s="32"/>
      <c r="P164" s="32"/>
    </row>
    <row r="165" spans="1:16" s="36" customFormat="1" ht="51" x14ac:dyDescent="0.25">
      <c r="A165" s="77" t="s">
        <v>279</v>
      </c>
      <c r="B165" s="35">
        <f t="shared" si="25"/>
        <v>207.3</v>
      </c>
      <c r="C165" s="35">
        <f t="shared" si="26"/>
        <v>35.413679999999999</v>
      </c>
      <c r="D165" s="35">
        <f t="shared" si="27"/>
        <v>17.083299565846598</v>
      </c>
      <c r="E165" s="32"/>
      <c r="F165" s="32"/>
      <c r="G165" s="157"/>
      <c r="H165" s="167"/>
      <c r="I165" s="167"/>
      <c r="J165" s="32"/>
      <c r="K165" s="32">
        <f>'Субвенции '!B161</f>
        <v>207.3</v>
      </c>
      <c r="L165" s="32">
        <f>'Субвенции '!C161</f>
        <v>35.413679999999999</v>
      </c>
      <c r="M165" s="32">
        <f t="shared" si="20"/>
        <v>17.083299565846598</v>
      </c>
      <c r="N165" s="32"/>
      <c r="O165" s="32"/>
      <c r="P165" s="32"/>
    </row>
    <row r="166" spans="1:16" s="36" customFormat="1" ht="38.25" customHeight="1" x14ac:dyDescent="0.25">
      <c r="A166" s="77" t="s">
        <v>280</v>
      </c>
      <c r="B166" s="35">
        <f t="shared" si="25"/>
        <v>0</v>
      </c>
      <c r="C166" s="35">
        <f t="shared" si="26"/>
        <v>0</v>
      </c>
      <c r="D166" s="35"/>
      <c r="E166" s="32"/>
      <c r="F166" s="32"/>
      <c r="G166" s="157"/>
      <c r="H166" s="167"/>
      <c r="I166" s="167"/>
      <c r="J166" s="32"/>
      <c r="K166" s="32">
        <f>'Субвенции '!B162</f>
        <v>0</v>
      </c>
      <c r="L166" s="32">
        <f>'Субвенции '!C162</f>
        <v>0</v>
      </c>
      <c r="M166" s="32"/>
      <c r="N166" s="32"/>
      <c r="O166" s="32"/>
      <c r="P166" s="32"/>
    </row>
    <row r="167" spans="1:16" s="36" customFormat="1" ht="51" customHeight="1" x14ac:dyDescent="0.25">
      <c r="A167" s="77" t="s">
        <v>281</v>
      </c>
      <c r="B167" s="35">
        <f t="shared" si="25"/>
        <v>82.9</v>
      </c>
      <c r="C167" s="35">
        <f t="shared" si="26"/>
        <v>14.005240000000001</v>
      </c>
      <c r="D167" s="35">
        <f t="shared" si="27"/>
        <v>16.894137515078409</v>
      </c>
      <c r="E167" s="32"/>
      <c r="F167" s="32"/>
      <c r="G167" s="157"/>
      <c r="H167" s="167"/>
      <c r="I167" s="167"/>
      <c r="J167" s="32"/>
      <c r="K167" s="32">
        <f>'Субвенции '!B163</f>
        <v>82.9</v>
      </c>
      <c r="L167" s="32">
        <f>'Субвенции '!C163</f>
        <v>14.005240000000001</v>
      </c>
      <c r="M167" s="32">
        <f t="shared" si="20"/>
        <v>16.894137515078409</v>
      </c>
      <c r="N167" s="32"/>
      <c r="O167" s="32"/>
      <c r="P167" s="32"/>
    </row>
    <row r="168" spans="1:16" s="36" customFormat="1" ht="51" customHeight="1" x14ac:dyDescent="0.25">
      <c r="A168" s="77" t="s">
        <v>282</v>
      </c>
      <c r="B168" s="35">
        <f t="shared" si="25"/>
        <v>207.3</v>
      </c>
      <c r="C168" s="35">
        <f t="shared" si="26"/>
        <v>35.013120000000001</v>
      </c>
      <c r="D168" s="35">
        <f t="shared" si="27"/>
        <v>16.890072358900142</v>
      </c>
      <c r="E168" s="32"/>
      <c r="F168" s="32"/>
      <c r="G168" s="157"/>
      <c r="H168" s="167"/>
      <c r="I168" s="167"/>
      <c r="J168" s="32"/>
      <c r="K168" s="32">
        <f>'Субвенции '!B164</f>
        <v>207.3</v>
      </c>
      <c r="L168" s="32">
        <f>'Субвенции '!C164</f>
        <v>35.013120000000001</v>
      </c>
      <c r="M168" s="32">
        <f t="shared" si="20"/>
        <v>16.890072358900142</v>
      </c>
      <c r="N168" s="32"/>
      <c r="O168" s="32"/>
      <c r="P168" s="32"/>
    </row>
    <row r="169" spans="1:16" s="36" customFormat="1" ht="51" customHeight="1" x14ac:dyDescent="0.25">
      <c r="A169" s="77" t="s">
        <v>283</v>
      </c>
      <c r="B169" s="35">
        <f t="shared" si="25"/>
        <v>82.9</v>
      </c>
      <c r="C169" s="35">
        <f t="shared" si="26"/>
        <v>13.87439</v>
      </c>
      <c r="D169" s="35">
        <f t="shared" si="27"/>
        <v>16.736296743063932</v>
      </c>
      <c r="E169" s="32"/>
      <c r="F169" s="32"/>
      <c r="G169" s="157"/>
      <c r="H169" s="167"/>
      <c r="I169" s="167"/>
      <c r="J169" s="32"/>
      <c r="K169" s="32">
        <f>'Субвенции '!B165</f>
        <v>82.9</v>
      </c>
      <c r="L169" s="32">
        <f>'Субвенции '!C165</f>
        <v>13.87439</v>
      </c>
      <c r="M169" s="32">
        <f t="shared" si="20"/>
        <v>16.736296743063932</v>
      </c>
      <c r="N169" s="32"/>
      <c r="O169" s="32"/>
      <c r="P169" s="32"/>
    </row>
    <row r="170" spans="1:16" s="36" customFormat="1" ht="51" customHeight="1" x14ac:dyDescent="0.25">
      <c r="A170" s="77" t="s">
        <v>284</v>
      </c>
      <c r="B170" s="35">
        <f t="shared" si="25"/>
        <v>7913.8</v>
      </c>
      <c r="C170" s="35">
        <f t="shared" si="26"/>
        <v>70.026240000000001</v>
      </c>
      <c r="D170" s="35">
        <f t="shared" si="27"/>
        <v>0.88486239227678243</v>
      </c>
      <c r="E170" s="32"/>
      <c r="F170" s="32"/>
      <c r="G170" s="157"/>
      <c r="H170" s="167">
        <f>Субсидии!B124</f>
        <v>7499.2</v>
      </c>
      <c r="I170" s="167">
        <f>Субсидии!C124</f>
        <v>0</v>
      </c>
      <c r="J170" s="32">
        <f t="shared" si="21"/>
        <v>0</v>
      </c>
      <c r="K170" s="32">
        <f>'Субвенции '!B166</f>
        <v>414.6</v>
      </c>
      <c r="L170" s="32">
        <f>'Субвенции '!C166</f>
        <v>70.026240000000001</v>
      </c>
      <c r="M170" s="32">
        <f t="shared" si="20"/>
        <v>16.890072358900142</v>
      </c>
      <c r="N170" s="32">
        <f>Иные!B66</f>
        <v>0</v>
      </c>
      <c r="O170" s="32">
        <f>Иные!C66</f>
        <v>0</v>
      </c>
      <c r="P170" s="32">
        <f>Иные!D66</f>
        <v>0</v>
      </c>
    </row>
    <row r="171" spans="1:16" s="36" customFormat="1" ht="38.25" customHeight="1" x14ac:dyDescent="0.25">
      <c r="A171" s="77" t="s">
        <v>285</v>
      </c>
      <c r="B171" s="35">
        <f t="shared" si="25"/>
        <v>582.9</v>
      </c>
      <c r="C171" s="35">
        <f t="shared" si="26"/>
        <v>14.00525</v>
      </c>
      <c r="D171" s="35">
        <f t="shared" si="27"/>
        <v>2.4026848516040489</v>
      </c>
      <c r="E171" s="32"/>
      <c r="F171" s="32"/>
      <c r="G171" s="157"/>
      <c r="H171" s="167">
        <f>Субсидии!B125</f>
        <v>500</v>
      </c>
      <c r="I171" s="167">
        <f>Субсидии!C125</f>
        <v>0</v>
      </c>
      <c r="J171" s="32"/>
      <c r="K171" s="32">
        <f>'Субвенции '!B167</f>
        <v>82.9</v>
      </c>
      <c r="L171" s="32">
        <f>'Субвенции '!C167</f>
        <v>14.00525</v>
      </c>
      <c r="M171" s="32">
        <f t="shared" si="20"/>
        <v>16.894149577804583</v>
      </c>
      <c r="N171" s="32"/>
      <c r="O171" s="32"/>
      <c r="P171" s="32"/>
    </row>
    <row r="172" spans="1:16" s="36" customFormat="1" ht="51" customHeight="1" x14ac:dyDescent="0.25">
      <c r="A172" s="77" t="s">
        <v>286</v>
      </c>
      <c r="B172" s="35">
        <f t="shared" si="25"/>
        <v>82.9</v>
      </c>
      <c r="C172" s="35">
        <f t="shared" si="26"/>
        <v>14.005240000000001</v>
      </c>
      <c r="D172" s="35">
        <f t="shared" si="27"/>
        <v>16.894137515078409</v>
      </c>
      <c r="E172" s="32"/>
      <c r="F172" s="32"/>
      <c r="G172" s="157"/>
      <c r="H172" s="167"/>
      <c r="I172" s="167"/>
      <c r="J172" s="32"/>
      <c r="K172" s="32">
        <f>'Субвенции '!B168</f>
        <v>82.9</v>
      </c>
      <c r="L172" s="32">
        <f>'Субвенции '!C168</f>
        <v>14.005240000000001</v>
      </c>
      <c r="M172" s="32">
        <f t="shared" si="20"/>
        <v>16.894137515078409</v>
      </c>
      <c r="N172" s="32"/>
      <c r="O172" s="32"/>
      <c r="P172" s="32"/>
    </row>
    <row r="173" spans="1:16" s="36" customFormat="1" ht="38.25" customHeight="1" x14ac:dyDescent="0.25">
      <c r="A173" s="77" t="s">
        <v>287</v>
      </c>
      <c r="B173" s="35">
        <f t="shared" si="25"/>
        <v>82.9</v>
      </c>
      <c r="C173" s="35">
        <f t="shared" si="26"/>
        <v>14.00525</v>
      </c>
      <c r="D173" s="35">
        <f t="shared" si="27"/>
        <v>16.894149577804583</v>
      </c>
      <c r="E173" s="32"/>
      <c r="F173" s="32"/>
      <c r="G173" s="157"/>
      <c r="H173" s="167"/>
      <c r="I173" s="167"/>
      <c r="J173" s="32"/>
      <c r="K173" s="32">
        <f>'Субвенции '!B169</f>
        <v>82.9</v>
      </c>
      <c r="L173" s="32">
        <f>'Субвенции '!C169</f>
        <v>14.00525</v>
      </c>
      <c r="M173" s="32">
        <f t="shared" si="20"/>
        <v>16.894149577804583</v>
      </c>
      <c r="N173" s="32"/>
      <c r="O173" s="32"/>
      <c r="P173" s="32"/>
    </row>
    <row r="174" spans="1:16" s="36" customFormat="1" ht="51" customHeight="1" x14ac:dyDescent="0.25">
      <c r="A174" s="77" t="s">
        <v>288</v>
      </c>
      <c r="B174" s="35">
        <f t="shared" si="25"/>
        <v>582.9</v>
      </c>
      <c r="C174" s="35">
        <f t="shared" si="26"/>
        <v>14.005240000000001</v>
      </c>
      <c r="D174" s="35">
        <f t="shared" si="27"/>
        <v>2.4026831360439185</v>
      </c>
      <c r="E174" s="32"/>
      <c r="F174" s="32"/>
      <c r="G174" s="157"/>
      <c r="H174" s="167">
        <f>Субсидии!B126</f>
        <v>500</v>
      </c>
      <c r="I174" s="167">
        <f>Субсидии!C126</f>
        <v>0</v>
      </c>
      <c r="J174" s="32">
        <f t="shared" si="21"/>
        <v>0</v>
      </c>
      <c r="K174" s="32">
        <f>'Субвенции '!B170</f>
        <v>82.9</v>
      </c>
      <c r="L174" s="32">
        <f>'Субвенции '!C170</f>
        <v>14.005240000000001</v>
      </c>
      <c r="M174" s="32">
        <f t="shared" si="20"/>
        <v>16.894137515078409</v>
      </c>
      <c r="N174" s="32"/>
      <c r="O174" s="32"/>
      <c r="P174" s="32"/>
    </row>
    <row r="175" spans="1:16" s="36" customFormat="1" ht="51" customHeight="1" x14ac:dyDescent="0.25">
      <c r="A175" s="77" t="s">
        <v>289</v>
      </c>
      <c r="B175" s="35">
        <f t="shared" si="25"/>
        <v>82.9</v>
      </c>
      <c r="C175" s="35">
        <f t="shared" si="26"/>
        <v>14.005240000000001</v>
      </c>
      <c r="D175" s="35">
        <f t="shared" si="27"/>
        <v>16.894137515078409</v>
      </c>
      <c r="E175" s="32"/>
      <c r="F175" s="32"/>
      <c r="G175" s="157"/>
      <c r="H175" s="167"/>
      <c r="I175" s="167"/>
      <c r="J175" s="32"/>
      <c r="K175" s="32">
        <f>'Субвенции '!B171</f>
        <v>82.9</v>
      </c>
      <c r="L175" s="32">
        <f>'Субвенции '!C171</f>
        <v>14.005240000000001</v>
      </c>
      <c r="M175" s="32">
        <f t="shared" si="20"/>
        <v>16.894137515078409</v>
      </c>
      <c r="N175" s="32">
        <f>Иные!B67</f>
        <v>0</v>
      </c>
      <c r="O175" s="32">
        <f>Иные!C67</f>
        <v>0</v>
      </c>
      <c r="P175" s="32">
        <f>Иные!D67</f>
        <v>0</v>
      </c>
    </row>
    <row r="176" spans="1:16" s="36" customFormat="1" ht="51" x14ac:dyDescent="0.25">
      <c r="A176" s="77" t="s">
        <v>290</v>
      </c>
      <c r="B176" s="35">
        <f t="shared" si="25"/>
        <v>6174</v>
      </c>
      <c r="C176" s="35">
        <f t="shared" si="26"/>
        <v>67.5</v>
      </c>
      <c r="D176" s="35">
        <f t="shared" si="27"/>
        <v>1.0932944606413995</v>
      </c>
      <c r="E176" s="32"/>
      <c r="F176" s="32"/>
      <c r="G176" s="157"/>
      <c r="H176" s="167">
        <f>Субсидии!B127</f>
        <v>6174</v>
      </c>
      <c r="I176" s="167">
        <f>Субсидии!C127</f>
        <v>67.5</v>
      </c>
      <c r="J176" s="32">
        <f t="shared" si="21"/>
        <v>1.0932944606413995</v>
      </c>
      <c r="K176" s="32"/>
      <c r="L176" s="32"/>
      <c r="M176" s="32"/>
      <c r="N176" s="32"/>
      <c r="O176" s="32"/>
      <c r="P176" s="32"/>
    </row>
    <row r="177" spans="1:16" s="36" customFormat="1" ht="51" customHeight="1" x14ac:dyDescent="0.25">
      <c r="A177" s="77" t="s">
        <v>291</v>
      </c>
      <c r="B177" s="35">
        <f t="shared" si="25"/>
        <v>207.3</v>
      </c>
      <c r="C177" s="35">
        <f t="shared" si="26"/>
        <v>34.260570000000001</v>
      </c>
      <c r="D177" s="35">
        <f t="shared" si="27"/>
        <v>16.527047756874094</v>
      </c>
      <c r="E177" s="32"/>
      <c r="F177" s="32"/>
      <c r="G177" s="157"/>
      <c r="H177" s="167">
        <f>Субсидии!B128</f>
        <v>0</v>
      </c>
      <c r="I177" s="167">
        <f>Субсидии!C128</f>
        <v>0</v>
      </c>
      <c r="J177" s="32"/>
      <c r="K177" s="32">
        <f>'Субвенции '!B172</f>
        <v>207.3</v>
      </c>
      <c r="L177" s="32">
        <f>'Субвенции '!C172</f>
        <v>34.260570000000001</v>
      </c>
      <c r="M177" s="32">
        <f t="shared" si="20"/>
        <v>16.527047756874094</v>
      </c>
      <c r="N177" s="32"/>
      <c r="O177" s="32"/>
      <c r="P177" s="32"/>
    </row>
    <row r="178" spans="1:16" s="36" customFormat="1" ht="51" customHeight="1" x14ac:dyDescent="0.25">
      <c r="A178" s="77" t="s">
        <v>292</v>
      </c>
      <c r="B178" s="35">
        <f t="shared" si="25"/>
        <v>246.5</v>
      </c>
      <c r="C178" s="35">
        <f t="shared" si="26"/>
        <v>39.37312</v>
      </c>
      <c r="D178" s="35">
        <f t="shared" si="27"/>
        <v>15.972868154158215</v>
      </c>
      <c r="E178" s="32"/>
      <c r="F178" s="32"/>
      <c r="G178" s="157"/>
      <c r="H178" s="167">
        <f>Субсидии!B129</f>
        <v>39.200000000000003</v>
      </c>
      <c r="I178" s="167">
        <f>Субсидии!C129</f>
        <v>0</v>
      </c>
      <c r="J178" s="32">
        <f t="shared" si="21"/>
        <v>0</v>
      </c>
      <c r="K178" s="32">
        <f>'Субвенции '!B173</f>
        <v>207.3</v>
      </c>
      <c r="L178" s="32">
        <f>'Субвенции '!C173</f>
        <v>39.37312</v>
      </c>
      <c r="M178" s="32">
        <f t="shared" si="20"/>
        <v>18.993304389773275</v>
      </c>
      <c r="N178" s="32"/>
      <c r="O178" s="32"/>
      <c r="P178" s="32"/>
    </row>
    <row r="179" spans="1:16" s="36" customFormat="1" ht="51" customHeight="1" x14ac:dyDescent="0.25">
      <c r="A179" s="77" t="s">
        <v>293</v>
      </c>
      <c r="B179" s="35">
        <f t="shared" si="25"/>
        <v>107.9</v>
      </c>
      <c r="C179" s="35">
        <f t="shared" si="26"/>
        <v>14.725610000000001</v>
      </c>
      <c r="D179" s="35">
        <f t="shared" si="27"/>
        <v>13.647460611677481</v>
      </c>
      <c r="E179" s="32"/>
      <c r="F179" s="32"/>
      <c r="G179" s="157"/>
      <c r="H179" s="167">
        <f>Субсидии!B130</f>
        <v>25</v>
      </c>
      <c r="I179" s="167">
        <f>Субсидии!C130</f>
        <v>0</v>
      </c>
      <c r="J179" s="32">
        <f t="shared" si="21"/>
        <v>0</v>
      </c>
      <c r="K179" s="32">
        <f>'Субвенции '!B174</f>
        <v>82.9</v>
      </c>
      <c r="L179" s="32">
        <f>'Субвенции '!C174</f>
        <v>14.725610000000001</v>
      </c>
      <c r="M179" s="32">
        <f t="shared" si="20"/>
        <v>17.763100120627261</v>
      </c>
      <c r="N179" s="32"/>
      <c r="O179" s="32"/>
      <c r="P179" s="32"/>
    </row>
    <row r="180" spans="1:16" s="36" customFormat="1" ht="51" customHeight="1" x14ac:dyDescent="0.25">
      <c r="A180" s="77" t="s">
        <v>294</v>
      </c>
      <c r="B180" s="35">
        <f t="shared" si="25"/>
        <v>82.9</v>
      </c>
      <c r="C180" s="35">
        <f t="shared" si="26"/>
        <v>15.19563</v>
      </c>
      <c r="D180" s="35">
        <f t="shared" si="27"/>
        <v>18.330072376357055</v>
      </c>
      <c r="E180" s="32"/>
      <c r="F180" s="32"/>
      <c r="G180" s="157"/>
      <c r="H180" s="167"/>
      <c r="I180" s="167"/>
      <c r="J180" s="32"/>
      <c r="K180" s="32">
        <f>'Субвенции '!B175</f>
        <v>82.9</v>
      </c>
      <c r="L180" s="32">
        <f>'Субвенции '!C175</f>
        <v>15.19563</v>
      </c>
      <c r="M180" s="32">
        <f t="shared" ref="M180:M243" si="28">L180/K180*100</f>
        <v>18.330072376357055</v>
      </c>
      <c r="N180" s="32"/>
      <c r="O180" s="32"/>
      <c r="P180" s="32"/>
    </row>
    <row r="181" spans="1:16" s="36" customFormat="1" ht="38.25" customHeight="1" x14ac:dyDescent="0.25">
      <c r="A181" s="77" t="s">
        <v>295</v>
      </c>
      <c r="B181" s="35">
        <f t="shared" si="25"/>
        <v>346.29999999999995</v>
      </c>
      <c r="C181" s="35">
        <f t="shared" si="26"/>
        <v>22.892419999999998</v>
      </c>
      <c r="D181" s="35">
        <f t="shared" si="27"/>
        <v>6.610574646260468</v>
      </c>
      <c r="E181" s="32"/>
      <c r="F181" s="32"/>
      <c r="G181" s="157"/>
      <c r="H181" s="167">
        <f>Субсидии!B131</f>
        <v>263.39999999999998</v>
      </c>
      <c r="I181" s="167">
        <f>Субсидии!C131</f>
        <v>2.2999999999999998</v>
      </c>
      <c r="J181" s="32">
        <f t="shared" ref="J181:J183" si="29">I181/H181*100</f>
        <v>0.87319665907365229</v>
      </c>
      <c r="K181" s="32">
        <f>'Субвенции '!B176</f>
        <v>82.9</v>
      </c>
      <c r="L181" s="32">
        <f>'Субвенции '!C176</f>
        <v>20.592419999999997</v>
      </c>
      <c r="M181" s="32">
        <f t="shared" si="28"/>
        <v>24.84007237635705</v>
      </c>
      <c r="N181" s="32"/>
      <c r="O181" s="32"/>
      <c r="P181" s="32"/>
    </row>
    <row r="182" spans="1:16" s="36" customFormat="1" ht="51" customHeight="1" x14ac:dyDescent="0.25">
      <c r="A182" s="77" t="s">
        <v>296</v>
      </c>
      <c r="B182" s="35">
        <f t="shared" si="25"/>
        <v>119.30000000000001</v>
      </c>
      <c r="C182" s="35">
        <f t="shared" si="26"/>
        <v>17.311999999999998</v>
      </c>
      <c r="D182" s="35">
        <f t="shared" si="27"/>
        <v>14.511316010058673</v>
      </c>
      <c r="E182" s="32"/>
      <c r="F182" s="32"/>
      <c r="G182" s="157"/>
      <c r="H182" s="167">
        <f>Субсидии!B132</f>
        <v>36.4</v>
      </c>
      <c r="I182" s="167">
        <f>Субсидии!C132</f>
        <v>0.4</v>
      </c>
      <c r="J182" s="32">
        <f t="shared" si="29"/>
        <v>1.098901098901099</v>
      </c>
      <c r="K182" s="32">
        <f>'Субвенции '!B177</f>
        <v>82.9</v>
      </c>
      <c r="L182" s="32">
        <f>'Субвенции '!C177</f>
        <v>16.911999999999999</v>
      </c>
      <c r="M182" s="32">
        <f t="shared" si="28"/>
        <v>20.400482509047041</v>
      </c>
      <c r="N182" s="32"/>
      <c r="O182" s="32"/>
      <c r="P182" s="32"/>
    </row>
    <row r="183" spans="1:16" s="36" customFormat="1" ht="51" customHeight="1" x14ac:dyDescent="0.25">
      <c r="A183" s="77" t="s">
        <v>297</v>
      </c>
      <c r="B183" s="35">
        <f t="shared" si="25"/>
        <v>177.10000000000002</v>
      </c>
      <c r="C183" s="35">
        <f t="shared" si="26"/>
        <v>16.46564</v>
      </c>
      <c r="D183" s="35">
        <f t="shared" si="27"/>
        <v>9.2973687182382836</v>
      </c>
      <c r="E183" s="32"/>
      <c r="F183" s="32"/>
      <c r="G183" s="157"/>
      <c r="H183" s="167">
        <f>Субсидии!B133</f>
        <v>94.2</v>
      </c>
      <c r="I183" s="167">
        <f>Субсидии!C133</f>
        <v>0.6</v>
      </c>
      <c r="J183" s="32">
        <f t="shared" si="29"/>
        <v>0.63694267515923564</v>
      </c>
      <c r="K183" s="32">
        <f>'Субвенции '!B178</f>
        <v>82.9</v>
      </c>
      <c r="L183" s="32">
        <f>'Субвенции '!C178</f>
        <v>15.865639999999999</v>
      </c>
      <c r="M183" s="32">
        <f t="shared" si="28"/>
        <v>19.13828709288299</v>
      </c>
      <c r="N183" s="32"/>
      <c r="O183" s="32"/>
      <c r="P183" s="32"/>
    </row>
    <row r="184" spans="1:16" s="36" customFormat="1" ht="51" customHeight="1" x14ac:dyDescent="0.25">
      <c r="A184" s="77" t="s">
        <v>298</v>
      </c>
      <c r="B184" s="35">
        <f t="shared" si="25"/>
        <v>207.3</v>
      </c>
      <c r="C184" s="35">
        <f t="shared" si="26"/>
        <v>51.799900000000001</v>
      </c>
      <c r="D184" s="35">
        <f t="shared" si="27"/>
        <v>24.987891944042453</v>
      </c>
      <c r="E184" s="32"/>
      <c r="F184" s="32"/>
      <c r="G184" s="157"/>
      <c r="H184" s="167"/>
      <c r="I184" s="167"/>
      <c r="J184" s="32"/>
      <c r="K184" s="32">
        <f>'Субвенции '!B179</f>
        <v>207.3</v>
      </c>
      <c r="L184" s="32">
        <f>'Субвенции '!C179</f>
        <v>51.799900000000001</v>
      </c>
      <c r="M184" s="32">
        <f t="shared" si="28"/>
        <v>24.987891944042453</v>
      </c>
      <c r="N184" s="32"/>
      <c r="O184" s="32"/>
      <c r="P184" s="32"/>
    </row>
    <row r="185" spans="1:16" s="36" customFormat="1" ht="38.25" customHeight="1" x14ac:dyDescent="0.25">
      <c r="A185" s="77" t="s">
        <v>299</v>
      </c>
      <c r="B185" s="35">
        <f t="shared" si="25"/>
        <v>82.9</v>
      </c>
      <c r="C185" s="35">
        <f t="shared" si="26"/>
        <v>15.63064</v>
      </c>
      <c r="D185" s="35">
        <f t="shared" si="27"/>
        <v>18.854813027744267</v>
      </c>
      <c r="E185" s="32"/>
      <c r="F185" s="32"/>
      <c r="G185" s="157"/>
      <c r="H185" s="167"/>
      <c r="I185" s="167"/>
      <c r="J185" s="32"/>
      <c r="K185" s="32">
        <f>'Субвенции '!B180</f>
        <v>82.9</v>
      </c>
      <c r="L185" s="32">
        <f>'Субвенции '!C180</f>
        <v>15.63064</v>
      </c>
      <c r="M185" s="32">
        <f t="shared" si="28"/>
        <v>18.854813027744267</v>
      </c>
      <c r="N185" s="32"/>
      <c r="O185" s="32"/>
      <c r="P185" s="32"/>
    </row>
    <row r="186" spans="1:16" s="36" customFormat="1" ht="51" customHeight="1" x14ac:dyDescent="0.25">
      <c r="A186" s="77" t="s">
        <v>300</v>
      </c>
      <c r="B186" s="35">
        <f t="shared" si="25"/>
        <v>141.60000000000002</v>
      </c>
      <c r="C186" s="35">
        <f t="shared" si="26"/>
        <v>14.62561</v>
      </c>
      <c r="D186" s="35">
        <f t="shared" si="27"/>
        <v>10.328820621468925</v>
      </c>
      <c r="E186" s="32"/>
      <c r="F186" s="32"/>
      <c r="G186" s="157"/>
      <c r="H186" s="167">
        <f>Субсидии!B134</f>
        <v>58.7</v>
      </c>
      <c r="I186" s="167"/>
      <c r="J186" s="32"/>
      <c r="K186" s="32">
        <f>'Субвенции '!B181</f>
        <v>82.9</v>
      </c>
      <c r="L186" s="32">
        <f>'Субвенции '!C181</f>
        <v>14.62561</v>
      </c>
      <c r="M186" s="32">
        <f t="shared" si="28"/>
        <v>17.6424728588661</v>
      </c>
      <c r="N186" s="32"/>
      <c r="O186" s="32"/>
      <c r="P186" s="32"/>
    </row>
    <row r="187" spans="1:16" s="36" customFormat="1" ht="63.75" x14ac:dyDescent="0.25">
      <c r="A187" s="77" t="s">
        <v>301</v>
      </c>
      <c r="B187" s="35">
        <f t="shared" si="25"/>
        <v>14072.8</v>
      </c>
      <c r="C187" s="35">
        <f t="shared" si="26"/>
        <v>0</v>
      </c>
      <c r="D187" s="35">
        <f t="shared" si="27"/>
        <v>0</v>
      </c>
      <c r="E187" s="32"/>
      <c r="F187" s="32"/>
      <c r="G187" s="157"/>
      <c r="H187" s="167">
        <f>Субсидии!B135</f>
        <v>14072.8</v>
      </c>
      <c r="I187" s="167">
        <f>Субсидии!C135</f>
        <v>0</v>
      </c>
      <c r="J187" s="32">
        <f t="shared" ref="J187:J244" si="30">I187/H187*100</f>
        <v>0</v>
      </c>
      <c r="K187" s="32"/>
      <c r="L187" s="32"/>
      <c r="M187" s="32"/>
      <c r="N187" s="32">
        <f>Иные!B68</f>
        <v>0</v>
      </c>
      <c r="O187" s="32">
        <f>Иные!C68</f>
        <v>0</v>
      </c>
      <c r="P187" s="32"/>
    </row>
    <row r="188" spans="1:16" s="36" customFormat="1" ht="63.75" x14ac:dyDescent="0.25">
      <c r="A188" s="77" t="s">
        <v>302</v>
      </c>
      <c r="B188" s="35">
        <f t="shared" si="25"/>
        <v>162.69999999999999</v>
      </c>
      <c r="C188" s="35">
        <f t="shared" si="26"/>
        <v>13.95008</v>
      </c>
      <c r="D188" s="35">
        <f t="shared" si="27"/>
        <v>8.5741118623232939</v>
      </c>
      <c r="E188" s="32"/>
      <c r="F188" s="32"/>
      <c r="G188" s="157"/>
      <c r="H188" s="167">
        <f>Субсидии!B136</f>
        <v>79.8</v>
      </c>
      <c r="I188" s="167">
        <f>Субсидии!C136</f>
        <v>0.5</v>
      </c>
      <c r="J188" s="32">
        <f t="shared" si="30"/>
        <v>0.62656641604010033</v>
      </c>
      <c r="K188" s="32">
        <f>'Субвенции '!B182</f>
        <v>82.9</v>
      </c>
      <c r="L188" s="32">
        <f>'Субвенции '!C182</f>
        <v>13.45008</v>
      </c>
      <c r="M188" s="32">
        <f t="shared" si="28"/>
        <v>16.224463208685162</v>
      </c>
      <c r="N188" s="32"/>
      <c r="O188" s="32"/>
      <c r="P188" s="32"/>
    </row>
    <row r="189" spans="1:16" s="36" customFormat="1" ht="63.75" x14ac:dyDescent="0.25">
      <c r="A189" s="77" t="s">
        <v>303</v>
      </c>
      <c r="B189" s="35">
        <f t="shared" si="25"/>
        <v>82.9</v>
      </c>
      <c r="C189" s="35">
        <f t="shared" si="26"/>
        <v>15.888639999999999</v>
      </c>
      <c r="D189" s="35">
        <f t="shared" si="27"/>
        <v>19.166031363088052</v>
      </c>
      <c r="E189" s="32"/>
      <c r="F189" s="32"/>
      <c r="G189" s="157"/>
      <c r="H189" s="167"/>
      <c r="I189" s="167"/>
      <c r="J189" s="32"/>
      <c r="K189" s="32">
        <f>'Субвенции '!B183</f>
        <v>82.9</v>
      </c>
      <c r="L189" s="32">
        <f>'Субвенции '!C183</f>
        <v>15.888639999999999</v>
      </c>
      <c r="M189" s="32">
        <f t="shared" si="28"/>
        <v>19.166031363088052</v>
      </c>
      <c r="N189" s="32"/>
      <c r="O189" s="32"/>
      <c r="P189" s="32"/>
    </row>
    <row r="190" spans="1:16" s="36" customFormat="1" ht="63.75" x14ac:dyDescent="0.25">
      <c r="A190" s="77" t="s">
        <v>304</v>
      </c>
      <c r="B190" s="35">
        <f t="shared" si="25"/>
        <v>222.4</v>
      </c>
      <c r="C190" s="35">
        <f t="shared" si="26"/>
        <v>32.206490000000002</v>
      </c>
      <c r="D190" s="35">
        <f t="shared" si="27"/>
        <v>14.481335431654676</v>
      </c>
      <c r="E190" s="32"/>
      <c r="F190" s="32"/>
      <c r="G190" s="157"/>
      <c r="H190" s="167">
        <f>Субсидии!B137</f>
        <v>15.1</v>
      </c>
      <c r="I190" s="167">
        <f>Субсидии!C137</f>
        <v>0</v>
      </c>
      <c r="J190" s="32"/>
      <c r="K190" s="32">
        <f>'Субвенции '!B184</f>
        <v>207.3</v>
      </c>
      <c r="L190" s="32">
        <f>'Субвенции '!C184</f>
        <v>32.206490000000002</v>
      </c>
      <c r="M190" s="32">
        <f t="shared" si="28"/>
        <v>15.536174626145682</v>
      </c>
      <c r="N190" s="32"/>
      <c r="O190" s="32"/>
      <c r="P190" s="32"/>
    </row>
    <row r="191" spans="1:16" s="36" customFormat="1" ht="51" customHeight="1" x14ac:dyDescent="0.25">
      <c r="A191" s="77" t="s">
        <v>305</v>
      </c>
      <c r="B191" s="35">
        <f t="shared" si="25"/>
        <v>753.90000000000009</v>
      </c>
      <c r="C191" s="35">
        <f t="shared" si="26"/>
        <v>30.478339999999999</v>
      </c>
      <c r="D191" s="35">
        <f t="shared" si="27"/>
        <v>4.0427563337312638</v>
      </c>
      <c r="E191" s="32"/>
      <c r="F191" s="32"/>
      <c r="G191" s="157"/>
      <c r="H191" s="167">
        <f>Субсидии!B138</f>
        <v>546.6</v>
      </c>
      <c r="I191" s="167">
        <f>Субсидии!C138</f>
        <v>0.5</v>
      </c>
      <c r="J191" s="32"/>
      <c r="K191" s="32">
        <f>'Субвенции '!B185</f>
        <v>207.3</v>
      </c>
      <c r="L191" s="32">
        <f>'Субвенции '!C185</f>
        <v>29.978339999999999</v>
      </c>
      <c r="M191" s="32">
        <f t="shared" si="28"/>
        <v>14.461331403762662</v>
      </c>
      <c r="N191" s="32">
        <f>Иные!B69</f>
        <v>0</v>
      </c>
      <c r="O191" s="32">
        <f>Иные!C69</f>
        <v>0</v>
      </c>
      <c r="P191" s="32">
        <f>Иные!D69</f>
        <v>0</v>
      </c>
    </row>
    <row r="192" spans="1:16" s="36" customFormat="1" ht="63.75" x14ac:dyDescent="0.25">
      <c r="A192" s="77" t="s">
        <v>306</v>
      </c>
      <c r="B192" s="35">
        <f t="shared" si="25"/>
        <v>274.39999999999998</v>
      </c>
      <c r="C192" s="35">
        <f t="shared" si="26"/>
        <v>30.7</v>
      </c>
      <c r="D192" s="35">
        <f t="shared" si="27"/>
        <v>11.188046647230321</v>
      </c>
      <c r="E192" s="32"/>
      <c r="F192" s="32"/>
      <c r="G192" s="157"/>
      <c r="H192" s="167">
        <f>Субсидии!B139</f>
        <v>67.099999999999994</v>
      </c>
      <c r="I192" s="167">
        <f>Субсидии!C139</f>
        <v>0.5</v>
      </c>
      <c r="J192" s="32">
        <f t="shared" si="30"/>
        <v>0.74515648286140101</v>
      </c>
      <c r="K192" s="32">
        <f>'Субвенции '!B186</f>
        <v>207.3</v>
      </c>
      <c r="L192" s="32">
        <f>'Субвенции '!C186</f>
        <v>30.2</v>
      </c>
      <c r="M192" s="32">
        <f t="shared" si="28"/>
        <v>14.568258562469849</v>
      </c>
      <c r="N192" s="32"/>
      <c r="O192" s="32"/>
      <c r="P192" s="32"/>
    </row>
    <row r="193" spans="1:16" s="36" customFormat="1" ht="51" customHeight="1" x14ac:dyDescent="0.25">
      <c r="A193" s="77" t="s">
        <v>307</v>
      </c>
      <c r="B193" s="35">
        <f t="shared" si="25"/>
        <v>302.89999999999998</v>
      </c>
      <c r="C193" s="35">
        <f t="shared" si="26"/>
        <v>30.3</v>
      </c>
      <c r="D193" s="35">
        <f t="shared" si="27"/>
        <v>10.003301419610434</v>
      </c>
      <c r="E193" s="32"/>
      <c r="F193" s="32"/>
      <c r="G193" s="157"/>
      <c r="H193" s="167">
        <f>Субсидии!B140</f>
        <v>95.6</v>
      </c>
      <c r="I193" s="167">
        <f>Субсидии!C140</f>
        <v>0.3</v>
      </c>
      <c r="J193" s="32">
        <f t="shared" si="30"/>
        <v>0.31380753138075312</v>
      </c>
      <c r="K193" s="32">
        <f>'Субвенции '!B187</f>
        <v>207.3</v>
      </c>
      <c r="L193" s="32">
        <f>'Субвенции '!C187</f>
        <v>30</v>
      </c>
      <c r="M193" s="32">
        <f t="shared" si="28"/>
        <v>14.471780028943559</v>
      </c>
      <c r="N193" s="32"/>
      <c r="O193" s="32"/>
      <c r="P193" s="32"/>
    </row>
    <row r="194" spans="1:16" s="36" customFormat="1" ht="63.75" x14ac:dyDescent="0.25">
      <c r="A194" s="77" t="s">
        <v>308</v>
      </c>
      <c r="B194" s="35">
        <f t="shared" si="25"/>
        <v>82.9</v>
      </c>
      <c r="C194" s="35">
        <f t="shared" si="26"/>
        <v>13</v>
      </c>
      <c r="D194" s="35">
        <f t="shared" si="27"/>
        <v>15.681544028950542</v>
      </c>
      <c r="E194" s="32"/>
      <c r="F194" s="32"/>
      <c r="G194" s="157"/>
      <c r="H194" s="167"/>
      <c r="I194" s="167"/>
      <c r="J194" s="32"/>
      <c r="K194" s="32">
        <f>'Субвенции '!B188</f>
        <v>82.9</v>
      </c>
      <c r="L194" s="32">
        <f>'Субвенции '!C188</f>
        <v>13</v>
      </c>
      <c r="M194" s="32">
        <f t="shared" si="28"/>
        <v>15.681544028950542</v>
      </c>
      <c r="N194" s="32"/>
      <c r="O194" s="32"/>
      <c r="P194" s="32"/>
    </row>
    <row r="195" spans="1:16" s="36" customFormat="1" ht="63.75" x14ac:dyDescent="0.25">
      <c r="A195" s="77" t="s">
        <v>309</v>
      </c>
      <c r="B195" s="35">
        <f t="shared" ref="B195:B226" si="31">E195+H195+K195+N195</f>
        <v>107.9</v>
      </c>
      <c r="C195" s="35">
        <f t="shared" ref="C195:C226" si="32">F195+I195+L195+O195</f>
        <v>13.1</v>
      </c>
      <c r="D195" s="35">
        <f t="shared" ref="D195:D226" si="33">C195/B195*100</f>
        <v>12.140871177015754</v>
      </c>
      <c r="E195" s="32"/>
      <c r="F195" s="32"/>
      <c r="G195" s="157"/>
      <c r="H195" s="167">
        <f>Субсидии!B142</f>
        <v>25</v>
      </c>
      <c r="I195" s="167">
        <f>Субсидии!C142</f>
        <v>0</v>
      </c>
      <c r="J195" s="32">
        <f t="shared" si="30"/>
        <v>0</v>
      </c>
      <c r="K195" s="32">
        <f>'Субвенции '!B189</f>
        <v>82.9</v>
      </c>
      <c r="L195" s="32">
        <f>'Субвенции '!C189</f>
        <v>13.1</v>
      </c>
      <c r="M195" s="32">
        <f t="shared" si="28"/>
        <v>15.8021712907117</v>
      </c>
      <c r="N195" s="32"/>
      <c r="O195" s="32"/>
      <c r="P195" s="32"/>
    </row>
    <row r="196" spans="1:16" s="36" customFormat="1" ht="63.75" x14ac:dyDescent="0.25">
      <c r="A196" s="77" t="s">
        <v>310</v>
      </c>
      <c r="B196" s="35">
        <f t="shared" si="31"/>
        <v>128.80000000000001</v>
      </c>
      <c r="C196" s="35">
        <f t="shared" si="32"/>
        <v>14</v>
      </c>
      <c r="D196" s="35">
        <f t="shared" si="33"/>
        <v>10.869565217391305</v>
      </c>
      <c r="E196" s="32"/>
      <c r="F196" s="32"/>
      <c r="G196" s="157"/>
      <c r="H196" s="167">
        <f>Субсидии!B141</f>
        <v>45.9</v>
      </c>
      <c r="I196" s="167">
        <f>Субсидии!C141</f>
        <v>0</v>
      </c>
      <c r="J196" s="32"/>
      <c r="K196" s="32">
        <f>'Субвенции '!B190</f>
        <v>82.9</v>
      </c>
      <c r="L196" s="32">
        <f>'Субвенции '!C190</f>
        <v>14</v>
      </c>
      <c r="M196" s="32">
        <f t="shared" si="28"/>
        <v>16.887816646562122</v>
      </c>
      <c r="N196" s="32"/>
      <c r="O196" s="32"/>
      <c r="P196" s="32"/>
    </row>
    <row r="197" spans="1:16" s="36" customFormat="1" ht="63.75" x14ac:dyDescent="0.25">
      <c r="A197" s="77" t="s">
        <v>311</v>
      </c>
      <c r="B197" s="35">
        <f t="shared" si="31"/>
        <v>207.3</v>
      </c>
      <c r="C197" s="35">
        <f t="shared" si="32"/>
        <v>31</v>
      </c>
      <c r="D197" s="35">
        <f t="shared" si="33"/>
        <v>14.954172696575011</v>
      </c>
      <c r="E197" s="32"/>
      <c r="F197" s="32"/>
      <c r="G197" s="157"/>
      <c r="H197" s="167"/>
      <c r="I197" s="167"/>
      <c r="J197" s="32"/>
      <c r="K197" s="32">
        <f>'Субвенции '!B191</f>
        <v>207.3</v>
      </c>
      <c r="L197" s="32">
        <f>'Субвенции '!C191</f>
        <v>31</v>
      </c>
      <c r="M197" s="32">
        <f t="shared" si="28"/>
        <v>14.954172696575011</v>
      </c>
      <c r="N197" s="32"/>
      <c r="O197" s="32"/>
      <c r="P197" s="32"/>
    </row>
    <row r="198" spans="1:16" s="36" customFormat="1" ht="60" customHeight="1" x14ac:dyDescent="0.25">
      <c r="A198" s="77" t="s">
        <v>312</v>
      </c>
      <c r="B198" s="35">
        <f t="shared" si="31"/>
        <v>17372.900000000001</v>
      </c>
      <c r="C198" s="35">
        <f t="shared" si="32"/>
        <v>118.5</v>
      </c>
      <c r="D198" s="35">
        <f t="shared" si="33"/>
        <v>0.68209682896925672</v>
      </c>
      <c r="E198" s="32"/>
      <c r="F198" s="32"/>
      <c r="G198" s="157"/>
      <c r="H198" s="167">
        <f>Субсидии!B143</f>
        <v>12872.9</v>
      </c>
      <c r="I198" s="167">
        <f>Субсидии!C143</f>
        <v>118.5</v>
      </c>
      <c r="J198" s="32">
        <f t="shared" si="30"/>
        <v>0.92053849559928214</v>
      </c>
      <c r="K198" s="32"/>
      <c r="L198" s="32"/>
      <c r="M198" s="32"/>
      <c r="N198" s="32">
        <f>Иные!B70</f>
        <v>4500</v>
      </c>
      <c r="O198" s="32"/>
      <c r="P198" s="32">
        <f t="shared" ref="P198:P232" si="34">O198/N198*100</f>
        <v>0</v>
      </c>
    </row>
    <row r="199" spans="1:16" s="36" customFormat="1" ht="57.75" customHeight="1" x14ac:dyDescent="0.25">
      <c r="A199" s="77" t="s">
        <v>313</v>
      </c>
      <c r="B199" s="35">
        <f t="shared" si="31"/>
        <v>615.4</v>
      </c>
      <c r="C199" s="35">
        <f t="shared" si="32"/>
        <v>21.3</v>
      </c>
      <c r="D199" s="35">
        <f t="shared" si="33"/>
        <v>3.4611634709132275</v>
      </c>
      <c r="E199" s="32"/>
      <c r="F199" s="32"/>
      <c r="G199" s="157"/>
      <c r="H199" s="167">
        <f>Субсидии!B144</f>
        <v>532.5</v>
      </c>
      <c r="I199" s="167">
        <f>Субсидии!C144</f>
        <v>7.7</v>
      </c>
      <c r="J199" s="32">
        <f t="shared" si="30"/>
        <v>1.4460093896713615</v>
      </c>
      <c r="K199" s="32">
        <f>'Субвенции '!B192</f>
        <v>82.9</v>
      </c>
      <c r="L199" s="32">
        <f>'Субвенции '!C192</f>
        <v>13.6</v>
      </c>
      <c r="M199" s="32">
        <f t="shared" si="28"/>
        <v>16.405307599517492</v>
      </c>
      <c r="N199" s="32"/>
      <c r="O199" s="32"/>
      <c r="P199" s="32"/>
    </row>
    <row r="200" spans="1:16" s="36" customFormat="1" ht="63.75" x14ac:dyDescent="0.25">
      <c r="A200" s="77" t="s">
        <v>314</v>
      </c>
      <c r="B200" s="35">
        <f t="shared" si="31"/>
        <v>84.7</v>
      </c>
      <c r="C200" s="35">
        <f t="shared" si="32"/>
        <v>14.9</v>
      </c>
      <c r="D200" s="35">
        <f t="shared" si="33"/>
        <v>17.591499409681226</v>
      </c>
      <c r="E200" s="32"/>
      <c r="F200" s="32"/>
      <c r="G200" s="157"/>
      <c r="H200" s="167">
        <f>Субсидии!B145</f>
        <v>1.8</v>
      </c>
      <c r="I200" s="167">
        <f>Субсидии!C145</f>
        <v>0.4</v>
      </c>
      <c r="J200" s="32"/>
      <c r="K200" s="32">
        <f>'Субвенции '!B193</f>
        <v>82.9</v>
      </c>
      <c r="L200" s="32">
        <f>'Субвенции '!C193</f>
        <v>14.5</v>
      </c>
      <c r="M200" s="32">
        <f t="shared" si="28"/>
        <v>17.490952955367909</v>
      </c>
      <c r="N200" s="32"/>
      <c r="O200" s="32"/>
      <c r="P200" s="32"/>
    </row>
    <row r="201" spans="1:16" s="36" customFormat="1" ht="63.75" x14ac:dyDescent="0.25">
      <c r="A201" s="77" t="s">
        <v>315</v>
      </c>
      <c r="B201" s="35">
        <f t="shared" si="31"/>
        <v>94.100000000000009</v>
      </c>
      <c r="C201" s="35">
        <f t="shared" si="32"/>
        <v>16.3</v>
      </c>
      <c r="D201" s="35">
        <f t="shared" si="33"/>
        <v>17.321997874601486</v>
      </c>
      <c r="E201" s="32"/>
      <c r="F201" s="32"/>
      <c r="G201" s="157"/>
      <c r="H201" s="167">
        <f>Субсидии!B146</f>
        <v>11.2</v>
      </c>
      <c r="I201" s="167">
        <f>Субсидии!C146</f>
        <v>2.7</v>
      </c>
      <c r="J201" s="32"/>
      <c r="K201" s="32">
        <f>'Субвенции '!B194</f>
        <v>82.9</v>
      </c>
      <c r="L201" s="32">
        <f>'Субвенции '!C194</f>
        <v>13.6</v>
      </c>
      <c r="M201" s="32">
        <f t="shared" si="28"/>
        <v>16.405307599517492</v>
      </c>
      <c r="N201" s="32"/>
      <c r="O201" s="32"/>
      <c r="P201" s="32"/>
    </row>
    <row r="202" spans="1:16" s="36" customFormat="1" ht="63.75" x14ac:dyDescent="0.25">
      <c r="A202" s="77" t="s">
        <v>316</v>
      </c>
      <c r="B202" s="35">
        <f t="shared" si="31"/>
        <v>106.9</v>
      </c>
      <c r="C202" s="35">
        <f t="shared" si="32"/>
        <v>19.3</v>
      </c>
      <c r="D202" s="35">
        <f t="shared" si="33"/>
        <v>18.054256314312443</v>
      </c>
      <c r="E202" s="32"/>
      <c r="F202" s="32"/>
      <c r="G202" s="157"/>
      <c r="H202" s="167">
        <f>Субсидии!B147</f>
        <v>24</v>
      </c>
      <c r="I202" s="167">
        <f>Субсидии!C147</f>
        <v>5.7</v>
      </c>
      <c r="J202" s="32"/>
      <c r="K202" s="32">
        <f>'Субвенции '!B195</f>
        <v>82.9</v>
      </c>
      <c r="L202" s="32">
        <f>'Субвенции '!C195</f>
        <v>13.6</v>
      </c>
      <c r="M202" s="32">
        <f t="shared" si="28"/>
        <v>16.405307599517492</v>
      </c>
      <c r="N202" s="32"/>
      <c r="O202" s="32"/>
      <c r="P202" s="32"/>
    </row>
    <row r="203" spans="1:16" s="36" customFormat="1" ht="63.75" x14ac:dyDescent="0.25">
      <c r="A203" s="77" t="s">
        <v>317</v>
      </c>
      <c r="B203" s="35">
        <f t="shared" si="31"/>
        <v>84.7</v>
      </c>
      <c r="C203" s="35">
        <f t="shared" si="32"/>
        <v>14</v>
      </c>
      <c r="D203" s="35">
        <f t="shared" si="33"/>
        <v>16.528925619834713</v>
      </c>
      <c r="E203" s="32"/>
      <c r="F203" s="32"/>
      <c r="G203" s="157"/>
      <c r="H203" s="167">
        <f>Субсидии!B148</f>
        <v>1.8</v>
      </c>
      <c r="I203" s="167">
        <f>Субсидии!C148</f>
        <v>0.4</v>
      </c>
      <c r="J203" s="32"/>
      <c r="K203" s="32">
        <f>'Субвенции '!B196</f>
        <v>82.9</v>
      </c>
      <c r="L203" s="32">
        <f>'Субвенции '!C196</f>
        <v>13.6</v>
      </c>
      <c r="M203" s="32">
        <f t="shared" si="28"/>
        <v>16.405307599517492</v>
      </c>
      <c r="N203" s="32"/>
      <c r="O203" s="32"/>
      <c r="P203" s="32"/>
    </row>
    <row r="204" spans="1:16" s="36" customFormat="1" ht="63.75" x14ac:dyDescent="0.25">
      <c r="A204" s="77" t="s">
        <v>318</v>
      </c>
      <c r="B204" s="35">
        <f t="shared" si="31"/>
        <v>209.10000000000002</v>
      </c>
      <c r="C204" s="35">
        <f t="shared" si="32"/>
        <v>29.7</v>
      </c>
      <c r="D204" s="35">
        <f t="shared" si="33"/>
        <v>14.203730272596843</v>
      </c>
      <c r="E204" s="32"/>
      <c r="F204" s="32"/>
      <c r="G204" s="157"/>
      <c r="H204" s="167">
        <f>Субсидии!B149</f>
        <v>1.8</v>
      </c>
      <c r="I204" s="167">
        <f>Субсидии!C149</f>
        <v>0.4</v>
      </c>
      <c r="J204" s="32"/>
      <c r="K204" s="32">
        <f>'Субвенции '!B197</f>
        <v>207.3</v>
      </c>
      <c r="L204" s="32">
        <f>'Субвенции '!C197</f>
        <v>29.3</v>
      </c>
      <c r="M204" s="32">
        <f t="shared" si="28"/>
        <v>14.134105161601543</v>
      </c>
      <c r="N204" s="32"/>
      <c r="O204" s="32"/>
      <c r="P204" s="32"/>
    </row>
    <row r="205" spans="1:16" s="36" customFormat="1" ht="63.75" x14ac:dyDescent="0.25">
      <c r="A205" s="77" t="s">
        <v>319</v>
      </c>
      <c r="B205" s="35">
        <f t="shared" si="31"/>
        <v>123.9</v>
      </c>
      <c r="C205" s="35">
        <f t="shared" si="32"/>
        <v>22.299999999999997</v>
      </c>
      <c r="D205" s="35">
        <f t="shared" si="33"/>
        <v>17.998385794995961</v>
      </c>
      <c r="E205" s="32"/>
      <c r="F205" s="32"/>
      <c r="G205" s="157"/>
      <c r="H205" s="167">
        <f>Субсидии!B150</f>
        <v>41</v>
      </c>
      <c r="I205" s="167">
        <f>Субсидии!C150</f>
        <v>8.6999999999999993</v>
      </c>
      <c r="J205" s="32"/>
      <c r="K205" s="32">
        <f>'Субвенции '!B198</f>
        <v>82.9</v>
      </c>
      <c r="L205" s="32">
        <f>'Субвенции '!C198</f>
        <v>13.6</v>
      </c>
      <c r="M205" s="32">
        <f t="shared" si="28"/>
        <v>16.405307599517492</v>
      </c>
      <c r="N205" s="32"/>
      <c r="O205" s="32"/>
      <c r="P205" s="32"/>
    </row>
    <row r="206" spans="1:16" s="36" customFormat="1" ht="63.75" x14ac:dyDescent="0.25">
      <c r="A206" s="77" t="s">
        <v>320</v>
      </c>
      <c r="B206" s="35">
        <f t="shared" si="31"/>
        <v>135.80000000000001</v>
      </c>
      <c r="C206" s="35">
        <f t="shared" si="32"/>
        <v>24.6</v>
      </c>
      <c r="D206" s="35">
        <f t="shared" si="33"/>
        <v>18.114874815905743</v>
      </c>
      <c r="E206" s="32"/>
      <c r="F206" s="32"/>
      <c r="G206" s="157"/>
      <c r="H206" s="167">
        <f>Субсидии!B151</f>
        <v>52.9</v>
      </c>
      <c r="I206" s="167">
        <f>Субсидии!C151</f>
        <v>11</v>
      </c>
      <c r="J206" s="32"/>
      <c r="K206" s="32">
        <f>'Субвенции '!B199</f>
        <v>82.9</v>
      </c>
      <c r="L206" s="32">
        <f>'Субвенции '!C199</f>
        <v>13.6</v>
      </c>
      <c r="M206" s="32">
        <f t="shared" si="28"/>
        <v>16.405307599517492</v>
      </c>
      <c r="N206" s="32"/>
      <c r="O206" s="32"/>
      <c r="P206" s="32"/>
    </row>
    <row r="207" spans="1:16" s="36" customFormat="1" ht="63.75" x14ac:dyDescent="0.25">
      <c r="A207" s="77" t="s">
        <v>321</v>
      </c>
      <c r="B207" s="35">
        <f t="shared" si="31"/>
        <v>209.9</v>
      </c>
      <c r="C207" s="35">
        <f t="shared" si="32"/>
        <v>35.5</v>
      </c>
      <c r="D207" s="35">
        <f t="shared" si="33"/>
        <v>16.912815626488804</v>
      </c>
      <c r="E207" s="32"/>
      <c r="F207" s="32"/>
      <c r="G207" s="157"/>
      <c r="H207" s="167">
        <f>Субсидии!B152</f>
        <v>2.6</v>
      </c>
      <c r="I207" s="167">
        <f>Субсидии!C152</f>
        <v>0.6</v>
      </c>
      <c r="J207" s="32"/>
      <c r="K207" s="32">
        <f>'Субвенции '!B200</f>
        <v>207.3</v>
      </c>
      <c r="L207" s="32">
        <f>'Субвенции '!C200</f>
        <v>34.9</v>
      </c>
      <c r="M207" s="32">
        <f t="shared" si="28"/>
        <v>16.835504100337673</v>
      </c>
      <c r="N207" s="32"/>
      <c r="O207" s="32"/>
      <c r="P207" s="32"/>
    </row>
    <row r="208" spans="1:16" s="36" customFormat="1" ht="63.75" x14ac:dyDescent="0.25">
      <c r="A208" s="77" t="s">
        <v>322</v>
      </c>
      <c r="B208" s="35">
        <f t="shared" si="31"/>
        <v>209.9</v>
      </c>
      <c r="C208" s="35">
        <f t="shared" si="32"/>
        <v>43.9</v>
      </c>
      <c r="D208" s="35">
        <f t="shared" si="33"/>
        <v>20.91472129585517</v>
      </c>
      <c r="E208" s="32"/>
      <c r="F208" s="32"/>
      <c r="G208" s="157"/>
      <c r="H208" s="167">
        <f>Субсидии!B153</f>
        <v>2.6</v>
      </c>
      <c r="I208" s="167">
        <f>Субсидии!C153</f>
        <v>0.6</v>
      </c>
      <c r="J208" s="32">
        <f t="shared" si="30"/>
        <v>23.076923076923077</v>
      </c>
      <c r="K208" s="32">
        <f>'Субвенции '!B201</f>
        <v>207.3</v>
      </c>
      <c r="L208" s="32">
        <f>'Субвенции '!C201</f>
        <v>43.3</v>
      </c>
      <c r="M208" s="32">
        <f t="shared" si="28"/>
        <v>20.887602508441869</v>
      </c>
      <c r="N208" s="32"/>
      <c r="O208" s="32"/>
      <c r="P208" s="32"/>
    </row>
    <row r="209" spans="1:16" s="36" customFormat="1" ht="63.75" x14ac:dyDescent="0.25">
      <c r="A209" s="77" t="s">
        <v>323</v>
      </c>
      <c r="B209" s="35">
        <f t="shared" si="31"/>
        <v>222.70000000000002</v>
      </c>
      <c r="C209" s="35">
        <f t="shared" si="32"/>
        <v>37.5</v>
      </c>
      <c r="D209" s="35">
        <f t="shared" si="33"/>
        <v>16.838796587337225</v>
      </c>
      <c r="E209" s="32"/>
      <c r="F209" s="32"/>
      <c r="G209" s="157"/>
      <c r="H209" s="167">
        <f>Субсидии!B154</f>
        <v>15.4</v>
      </c>
      <c r="I209" s="167">
        <f>Субсидии!C154</f>
        <v>3.6</v>
      </c>
      <c r="J209" s="32"/>
      <c r="K209" s="32">
        <f>'Субвенции '!B202</f>
        <v>207.3</v>
      </c>
      <c r="L209" s="32">
        <f>'Субвенции '!C202</f>
        <v>33.9</v>
      </c>
      <c r="M209" s="32">
        <f t="shared" si="28"/>
        <v>16.353111432706221</v>
      </c>
      <c r="N209" s="32"/>
      <c r="O209" s="32"/>
      <c r="P209" s="32"/>
    </row>
    <row r="210" spans="1:16" s="36" customFormat="1" ht="63.75" x14ac:dyDescent="0.25">
      <c r="A210" s="77" t="s">
        <v>324</v>
      </c>
      <c r="B210" s="35">
        <f t="shared" si="31"/>
        <v>5277.9000000000005</v>
      </c>
      <c r="C210" s="35">
        <f t="shared" si="32"/>
        <v>97.6</v>
      </c>
      <c r="D210" s="35">
        <f t="shared" si="33"/>
        <v>1.8492203338449</v>
      </c>
      <c r="E210" s="32"/>
      <c r="F210" s="32"/>
      <c r="G210" s="157"/>
      <c r="H210" s="167">
        <f>Субсидии!B155</f>
        <v>4863.3</v>
      </c>
      <c r="I210" s="167">
        <f>Субсидии!C155</f>
        <v>20.9</v>
      </c>
      <c r="J210" s="32">
        <f t="shared" si="30"/>
        <v>0.42974934715111135</v>
      </c>
      <c r="K210" s="32">
        <f>'Субвенции '!B203</f>
        <v>414.6</v>
      </c>
      <c r="L210" s="32">
        <f>'Субвенции '!C203</f>
        <v>76.7</v>
      </c>
      <c r="M210" s="32">
        <f t="shared" si="28"/>
        <v>18.499758803666182</v>
      </c>
      <c r="N210" s="32">
        <f>Иные!B71</f>
        <v>0</v>
      </c>
      <c r="O210" s="32">
        <f>Иные!C71</f>
        <v>0</v>
      </c>
      <c r="P210" s="32"/>
    </row>
    <row r="211" spans="1:16" s="36" customFormat="1" ht="63.75" x14ac:dyDescent="0.25">
      <c r="A211" s="77" t="s">
        <v>325</v>
      </c>
      <c r="B211" s="35">
        <f t="shared" si="31"/>
        <v>872.5</v>
      </c>
      <c r="C211" s="35">
        <f t="shared" si="32"/>
        <v>46</v>
      </c>
      <c r="D211" s="35">
        <f t="shared" si="33"/>
        <v>5.2722063037249285</v>
      </c>
      <c r="E211" s="32"/>
      <c r="F211" s="32"/>
      <c r="G211" s="157"/>
      <c r="H211" s="167">
        <f>Субсидии!B156</f>
        <v>665.2</v>
      </c>
      <c r="I211" s="167">
        <f>Субсидии!C156</f>
        <v>8.1999999999999993</v>
      </c>
      <c r="J211" s="32">
        <f t="shared" si="30"/>
        <v>1.232711966325917</v>
      </c>
      <c r="K211" s="32">
        <f>'Субвенции '!B204</f>
        <v>207.3</v>
      </c>
      <c r="L211" s="32">
        <f>'Субвенции '!C204</f>
        <v>37.799999999999997</v>
      </c>
      <c r="M211" s="32">
        <f t="shared" si="28"/>
        <v>18.234442836468883</v>
      </c>
      <c r="N211" s="32"/>
      <c r="O211" s="32"/>
      <c r="P211" s="32"/>
    </row>
    <row r="212" spans="1:16" s="36" customFormat="1" ht="51" customHeight="1" x14ac:dyDescent="0.25">
      <c r="A212" s="77" t="s">
        <v>326</v>
      </c>
      <c r="B212" s="35">
        <f t="shared" si="31"/>
        <v>82.9</v>
      </c>
      <c r="C212" s="35">
        <f t="shared" si="32"/>
        <v>18.2</v>
      </c>
      <c r="D212" s="35">
        <f t="shared" si="33"/>
        <v>21.95416164053076</v>
      </c>
      <c r="E212" s="32"/>
      <c r="F212" s="32"/>
      <c r="G212" s="157"/>
      <c r="H212" s="167">
        <f>Субсидии!B158</f>
        <v>0</v>
      </c>
      <c r="I212" s="167">
        <f>Субсидии!C158</f>
        <v>0</v>
      </c>
      <c r="J212" s="32"/>
      <c r="K212" s="32">
        <f>'Субвенции '!B205</f>
        <v>82.9</v>
      </c>
      <c r="L212" s="32">
        <f>'Субвенции '!C205</f>
        <v>18.2</v>
      </c>
      <c r="M212" s="32">
        <f t="shared" si="28"/>
        <v>21.95416164053076</v>
      </c>
      <c r="N212" s="32"/>
      <c r="O212" s="32"/>
      <c r="P212" s="32"/>
    </row>
    <row r="213" spans="1:16" s="36" customFormat="1" ht="51" customHeight="1" x14ac:dyDescent="0.25">
      <c r="A213" s="77" t="s">
        <v>327</v>
      </c>
      <c r="B213" s="35">
        <f t="shared" si="31"/>
        <v>82.9</v>
      </c>
      <c r="C213" s="35">
        <f t="shared" si="32"/>
        <v>12.1</v>
      </c>
      <c r="D213" s="35">
        <f t="shared" si="33"/>
        <v>14.59589867310012</v>
      </c>
      <c r="E213" s="32"/>
      <c r="F213" s="32"/>
      <c r="G213" s="157"/>
      <c r="H213" s="167"/>
      <c r="I213" s="167"/>
      <c r="J213" s="32"/>
      <c r="K213" s="32">
        <f>'Субвенции '!B206</f>
        <v>82.9</v>
      </c>
      <c r="L213" s="32">
        <f>'Субвенции '!C206</f>
        <v>12.1</v>
      </c>
      <c r="M213" s="32">
        <f t="shared" si="28"/>
        <v>14.59589867310012</v>
      </c>
      <c r="N213" s="32"/>
      <c r="O213" s="32"/>
      <c r="P213" s="32"/>
    </row>
    <row r="214" spans="1:16" s="36" customFormat="1" ht="51" customHeight="1" x14ac:dyDescent="0.25">
      <c r="A214" s="77" t="s">
        <v>328</v>
      </c>
      <c r="B214" s="35">
        <f t="shared" si="31"/>
        <v>82.9</v>
      </c>
      <c r="C214" s="35">
        <f t="shared" si="32"/>
        <v>16.7</v>
      </c>
      <c r="D214" s="35">
        <f t="shared" si="33"/>
        <v>20.144752714113388</v>
      </c>
      <c r="E214" s="32"/>
      <c r="F214" s="32"/>
      <c r="G214" s="157"/>
      <c r="H214" s="167"/>
      <c r="I214" s="167"/>
      <c r="J214" s="32"/>
      <c r="K214" s="32">
        <f>'Субвенции '!B207</f>
        <v>82.9</v>
      </c>
      <c r="L214" s="32">
        <f>'Субвенции '!C207</f>
        <v>16.7</v>
      </c>
      <c r="M214" s="32">
        <f t="shared" si="28"/>
        <v>20.144752714113388</v>
      </c>
      <c r="N214" s="32"/>
      <c r="O214" s="32"/>
      <c r="P214" s="32"/>
    </row>
    <row r="215" spans="1:16" s="36" customFormat="1" ht="38.25" customHeight="1" x14ac:dyDescent="0.25">
      <c r="A215" s="77" t="s">
        <v>329</v>
      </c>
      <c r="B215" s="35">
        <f t="shared" si="31"/>
        <v>82.9</v>
      </c>
      <c r="C215" s="35">
        <f t="shared" si="32"/>
        <v>12.2</v>
      </c>
      <c r="D215" s="35">
        <f t="shared" si="33"/>
        <v>14.716525934861277</v>
      </c>
      <c r="E215" s="32"/>
      <c r="F215" s="32"/>
      <c r="G215" s="157"/>
      <c r="H215" s="167"/>
      <c r="I215" s="167"/>
      <c r="J215" s="32"/>
      <c r="K215" s="32">
        <f>'Субвенции '!B208</f>
        <v>82.9</v>
      </c>
      <c r="L215" s="32">
        <f>'Субвенции '!C208</f>
        <v>12.2</v>
      </c>
      <c r="M215" s="32">
        <f t="shared" si="28"/>
        <v>14.716525934861277</v>
      </c>
      <c r="N215" s="32"/>
      <c r="O215" s="32"/>
      <c r="P215" s="32"/>
    </row>
    <row r="216" spans="1:16" s="36" customFormat="1" ht="51" customHeight="1" x14ac:dyDescent="0.25">
      <c r="A216" s="77" t="s">
        <v>330</v>
      </c>
      <c r="B216" s="35">
        <f t="shared" si="31"/>
        <v>582.9</v>
      </c>
      <c r="C216" s="35">
        <f t="shared" si="32"/>
        <v>20.3</v>
      </c>
      <c r="D216" s="35">
        <f t="shared" si="33"/>
        <v>3.4825870646766171</v>
      </c>
      <c r="E216" s="32"/>
      <c r="F216" s="32"/>
      <c r="G216" s="157"/>
      <c r="H216" s="167">
        <f>Субсидии!B159</f>
        <v>500</v>
      </c>
      <c r="I216" s="167">
        <f>Субсидии!C159</f>
        <v>0</v>
      </c>
      <c r="J216" s="32"/>
      <c r="K216" s="32">
        <f>'Субвенции '!B209</f>
        <v>82.9</v>
      </c>
      <c r="L216" s="32">
        <f>'Субвенции '!C209</f>
        <v>20.3</v>
      </c>
      <c r="M216" s="32">
        <f t="shared" si="28"/>
        <v>24.487334137515077</v>
      </c>
      <c r="N216" s="32"/>
      <c r="O216" s="32"/>
      <c r="P216" s="32"/>
    </row>
    <row r="217" spans="1:16" s="36" customFormat="1" ht="51" customHeight="1" x14ac:dyDescent="0.25">
      <c r="A217" s="77" t="s">
        <v>331</v>
      </c>
      <c r="B217" s="35">
        <f t="shared" si="31"/>
        <v>1415.3</v>
      </c>
      <c r="C217" s="35">
        <f t="shared" si="32"/>
        <v>36.9</v>
      </c>
      <c r="D217" s="35">
        <f t="shared" si="33"/>
        <v>2.6072210838691445</v>
      </c>
      <c r="E217" s="32"/>
      <c r="F217" s="32"/>
      <c r="G217" s="157"/>
      <c r="H217" s="167">
        <f>Субсидии!B157</f>
        <v>1208</v>
      </c>
      <c r="I217" s="167">
        <f>Субсидии!C157</f>
        <v>0</v>
      </c>
      <c r="J217" s="32">
        <f t="shared" si="30"/>
        <v>0</v>
      </c>
      <c r="K217" s="32">
        <f>'Субвенции '!B210</f>
        <v>207.3</v>
      </c>
      <c r="L217" s="32">
        <f>'Субвенции '!C210</f>
        <v>36.9</v>
      </c>
      <c r="M217" s="32">
        <f t="shared" si="28"/>
        <v>17.800289435600579</v>
      </c>
      <c r="N217" s="32">
        <f>Иные!B72</f>
        <v>0</v>
      </c>
      <c r="O217" s="32">
        <f>Иные!C72</f>
        <v>0</v>
      </c>
      <c r="P217" s="32"/>
    </row>
    <row r="218" spans="1:16" s="36" customFormat="1" ht="51" customHeight="1" x14ac:dyDescent="0.25">
      <c r="A218" s="77" t="s">
        <v>332</v>
      </c>
      <c r="B218" s="35">
        <f t="shared" si="31"/>
        <v>82.9</v>
      </c>
      <c r="C218" s="35">
        <f t="shared" si="32"/>
        <v>19.600000000000001</v>
      </c>
      <c r="D218" s="35">
        <f t="shared" si="33"/>
        <v>23.642943305186972</v>
      </c>
      <c r="E218" s="32"/>
      <c r="F218" s="32"/>
      <c r="G218" s="157"/>
      <c r="H218" s="167"/>
      <c r="I218" s="167"/>
      <c r="J218" s="32"/>
      <c r="K218" s="32">
        <f>'Субвенции '!B211</f>
        <v>82.9</v>
      </c>
      <c r="L218" s="32">
        <f>'Субвенции '!C211</f>
        <v>19.600000000000001</v>
      </c>
      <c r="M218" s="32">
        <f t="shared" si="28"/>
        <v>23.642943305186972</v>
      </c>
      <c r="N218" s="32"/>
      <c r="O218" s="32"/>
      <c r="P218" s="32"/>
    </row>
    <row r="219" spans="1:16" s="36" customFormat="1" ht="51" customHeight="1" x14ac:dyDescent="0.25">
      <c r="A219" s="77" t="s">
        <v>333</v>
      </c>
      <c r="B219" s="35">
        <f t="shared" si="31"/>
        <v>82.9</v>
      </c>
      <c r="C219" s="35">
        <f t="shared" si="32"/>
        <v>11.9</v>
      </c>
      <c r="D219" s="35">
        <f t="shared" si="33"/>
        <v>14.354644149577803</v>
      </c>
      <c r="E219" s="32"/>
      <c r="F219" s="32"/>
      <c r="G219" s="157"/>
      <c r="H219" s="167"/>
      <c r="I219" s="167"/>
      <c r="J219" s="32"/>
      <c r="K219" s="32">
        <f>'Субвенции '!B212</f>
        <v>82.9</v>
      </c>
      <c r="L219" s="32">
        <f>'Субвенции '!C212</f>
        <v>11.9</v>
      </c>
      <c r="M219" s="32">
        <f t="shared" si="28"/>
        <v>14.354644149577803</v>
      </c>
      <c r="N219" s="32"/>
      <c r="O219" s="32"/>
      <c r="P219" s="32"/>
    </row>
    <row r="220" spans="1:16" s="36" customFormat="1" ht="51" customHeight="1" x14ac:dyDescent="0.25">
      <c r="A220" s="77" t="s">
        <v>334</v>
      </c>
      <c r="B220" s="35">
        <f t="shared" si="31"/>
        <v>82.9</v>
      </c>
      <c r="C220" s="35">
        <f t="shared" si="32"/>
        <v>14.5</v>
      </c>
      <c r="D220" s="35">
        <f t="shared" si="33"/>
        <v>17.490952955367909</v>
      </c>
      <c r="E220" s="32"/>
      <c r="F220" s="32"/>
      <c r="G220" s="157"/>
      <c r="H220" s="167"/>
      <c r="I220" s="167"/>
      <c r="J220" s="32"/>
      <c r="K220" s="32">
        <f>'Субвенции '!B213</f>
        <v>82.9</v>
      </c>
      <c r="L220" s="32">
        <f>'Субвенции '!C213</f>
        <v>14.5</v>
      </c>
      <c r="M220" s="32">
        <f t="shared" si="28"/>
        <v>17.490952955367909</v>
      </c>
      <c r="N220" s="32"/>
      <c r="O220" s="32"/>
      <c r="P220" s="32"/>
    </row>
    <row r="221" spans="1:16" s="36" customFormat="1" ht="51" customHeight="1" x14ac:dyDescent="0.25">
      <c r="A221" s="77" t="s">
        <v>335</v>
      </c>
      <c r="B221" s="35">
        <f t="shared" si="31"/>
        <v>207.3</v>
      </c>
      <c r="C221" s="35">
        <f t="shared" si="32"/>
        <v>46.4</v>
      </c>
      <c r="D221" s="35">
        <f t="shared" si="33"/>
        <v>22.383019778099371</v>
      </c>
      <c r="E221" s="32"/>
      <c r="F221" s="32"/>
      <c r="G221" s="157"/>
      <c r="H221" s="167">
        <f>Субсидии!B160</f>
        <v>0</v>
      </c>
      <c r="I221" s="167">
        <f>Субсидии!C160</f>
        <v>0</v>
      </c>
      <c r="J221" s="32"/>
      <c r="K221" s="32">
        <f>'Субвенции '!B214</f>
        <v>207.3</v>
      </c>
      <c r="L221" s="32">
        <f>'Субвенции '!C214</f>
        <v>46.4</v>
      </c>
      <c r="M221" s="32">
        <f t="shared" si="28"/>
        <v>22.383019778099371</v>
      </c>
      <c r="N221" s="32"/>
      <c r="O221" s="32"/>
      <c r="P221" s="32"/>
    </row>
    <row r="222" spans="1:16" s="36" customFormat="1" ht="51" x14ac:dyDescent="0.25">
      <c r="A222" s="77" t="s">
        <v>336</v>
      </c>
      <c r="B222" s="35">
        <f t="shared" si="31"/>
        <v>18829.7</v>
      </c>
      <c r="C222" s="35">
        <f t="shared" si="32"/>
        <v>40.799999999999997</v>
      </c>
      <c r="D222" s="35">
        <f t="shared" si="33"/>
        <v>0.21667896992517138</v>
      </c>
      <c r="E222" s="32"/>
      <c r="F222" s="32"/>
      <c r="G222" s="157"/>
      <c r="H222" s="167">
        <f>Субсидии!B161</f>
        <v>18829.7</v>
      </c>
      <c r="I222" s="167">
        <f>Субсидии!C161</f>
        <v>40.799999999999997</v>
      </c>
      <c r="J222" s="32">
        <f t="shared" si="30"/>
        <v>0.21667896992517138</v>
      </c>
      <c r="K222" s="32"/>
      <c r="L222" s="32"/>
      <c r="M222" s="32"/>
      <c r="N222" s="32">
        <f>Иные!B73</f>
        <v>0</v>
      </c>
      <c r="O222" s="32">
        <f>Иные!C73</f>
        <v>0</v>
      </c>
      <c r="P222" s="32"/>
    </row>
    <row r="223" spans="1:16" s="36" customFormat="1" ht="51" customHeight="1" x14ac:dyDescent="0.25">
      <c r="A223" s="77" t="s">
        <v>337</v>
      </c>
      <c r="B223" s="35">
        <f t="shared" si="31"/>
        <v>979</v>
      </c>
      <c r="C223" s="35">
        <f t="shared" si="32"/>
        <v>123.6</v>
      </c>
      <c r="D223" s="35">
        <f t="shared" si="33"/>
        <v>12.625127681307454</v>
      </c>
      <c r="E223" s="32"/>
      <c r="F223" s="32"/>
      <c r="G223" s="157"/>
      <c r="H223" s="167">
        <f>Субсидии!B162</f>
        <v>771.7</v>
      </c>
      <c r="I223" s="167">
        <f>Субсидии!C162</f>
        <v>87.2</v>
      </c>
      <c r="J223" s="32">
        <f t="shared" si="30"/>
        <v>11.299727873525981</v>
      </c>
      <c r="K223" s="32">
        <f>'Субвенции '!B215</f>
        <v>207.3</v>
      </c>
      <c r="L223" s="32">
        <f>'Субвенции '!C215</f>
        <v>36.4</v>
      </c>
      <c r="M223" s="32">
        <f t="shared" si="28"/>
        <v>17.55909310178485</v>
      </c>
      <c r="N223" s="32">
        <f>Иные!B74</f>
        <v>0</v>
      </c>
      <c r="O223" s="32">
        <f>Иные!C74</f>
        <v>0</v>
      </c>
      <c r="P223" s="32"/>
    </row>
    <row r="224" spans="1:16" s="36" customFormat="1" ht="38.25" customHeight="1" x14ac:dyDescent="0.25">
      <c r="A224" s="77" t="s">
        <v>338</v>
      </c>
      <c r="B224" s="35">
        <f t="shared" si="31"/>
        <v>476.3</v>
      </c>
      <c r="C224" s="35">
        <f t="shared" si="32"/>
        <v>58.7</v>
      </c>
      <c r="D224" s="35">
        <f t="shared" si="33"/>
        <v>12.324165441948352</v>
      </c>
      <c r="E224" s="32"/>
      <c r="F224" s="32"/>
      <c r="G224" s="157"/>
      <c r="H224" s="167">
        <f>Субсидии!B163</f>
        <v>269</v>
      </c>
      <c r="I224" s="167">
        <f>Субсидии!C163</f>
        <v>38.9</v>
      </c>
      <c r="J224" s="32">
        <f t="shared" si="30"/>
        <v>14.460966542750928</v>
      </c>
      <c r="K224" s="32">
        <f>'Субвенции '!B216</f>
        <v>207.3</v>
      </c>
      <c r="L224" s="32">
        <f>'Субвенции '!C216</f>
        <v>19.8</v>
      </c>
      <c r="M224" s="32">
        <f t="shared" si="28"/>
        <v>9.5513748191027492</v>
      </c>
      <c r="N224" s="32">
        <f>Иные!B75</f>
        <v>0</v>
      </c>
      <c r="O224" s="32">
        <f>Иные!C75</f>
        <v>0</v>
      </c>
      <c r="P224" s="32"/>
    </row>
    <row r="225" spans="1:16" s="36" customFormat="1" ht="38.25" customHeight="1" x14ac:dyDescent="0.25">
      <c r="A225" s="77" t="s">
        <v>339</v>
      </c>
      <c r="B225" s="35">
        <f t="shared" si="31"/>
        <v>809.8</v>
      </c>
      <c r="C225" s="35">
        <f t="shared" si="32"/>
        <v>64.900000000000006</v>
      </c>
      <c r="D225" s="35">
        <f t="shared" si="33"/>
        <v>8.0143245245739703</v>
      </c>
      <c r="E225" s="32"/>
      <c r="F225" s="32"/>
      <c r="G225" s="157"/>
      <c r="H225" s="167">
        <f>Субсидии!B164</f>
        <v>602.5</v>
      </c>
      <c r="I225" s="167">
        <f>Субсидии!C164</f>
        <v>27.6</v>
      </c>
      <c r="J225" s="32">
        <f t="shared" si="30"/>
        <v>4.5809128630705391</v>
      </c>
      <c r="K225" s="32">
        <f>'Субвенции '!B217</f>
        <v>207.3</v>
      </c>
      <c r="L225" s="32">
        <f>'Субвенции '!C217</f>
        <v>37.299999999999997</v>
      </c>
      <c r="M225" s="32">
        <f t="shared" si="28"/>
        <v>17.993246502653157</v>
      </c>
      <c r="N225" s="32">
        <f>Иные!B76</f>
        <v>0</v>
      </c>
      <c r="O225" s="32">
        <f>Иные!C76</f>
        <v>0</v>
      </c>
      <c r="P225" s="32"/>
    </row>
    <row r="226" spans="1:16" s="36" customFormat="1" ht="51" customHeight="1" x14ac:dyDescent="0.25">
      <c r="A226" s="77" t="s">
        <v>340</v>
      </c>
      <c r="B226" s="35">
        <f t="shared" si="31"/>
        <v>1074.7</v>
      </c>
      <c r="C226" s="35">
        <f t="shared" si="32"/>
        <v>63.7</v>
      </c>
      <c r="D226" s="35">
        <f t="shared" si="33"/>
        <v>5.9272355075835117</v>
      </c>
      <c r="E226" s="32"/>
      <c r="F226" s="32"/>
      <c r="G226" s="157"/>
      <c r="H226" s="167">
        <f>Субсидии!B165</f>
        <v>867.4</v>
      </c>
      <c r="I226" s="167">
        <f>Субсидии!C165</f>
        <v>28.3</v>
      </c>
      <c r="J226" s="32">
        <f t="shared" si="30"/>
        <v>3.262623933594651</v>
      </c>
      <c r="K226" s="32">
        <f>'Субвенции '!B218</f>
        <v>207.3</v>
      </c>
      <c r="L226" s="32">
        <f>'Субвенции '!C218</f>
        <v>35.4</v>
      </c>
      <c r="M226" s="32">
        <f t="shared" si="28"/>
        <v>17.076700434153398</v>
      </c>
      <c r="N226" s="32"/>
      <c r="O226" s="32"/>
      <c r="P226" s="32"/>
    </row>
    <row r="227" spans="1:16" s="36" customFormat="1" ht="51" customHeight="1" x14ac:dyDescent="0.25">
      <c r="A227" s="77" t="s">
        <v>341</v>
      </c>
      <c r="B227" s="35">
        <f t="shared" ref="B227:B258" si="35">E227+H227+K227+N227</f>
        <v>2741.3009999999999</v>
      </c>
      <c r="C227" s="35">
        <f t="shared" ref="C227:C258" si="36">F227+I227+L227+O227</f>
        <v>126.9</v>
      </c>
      <c r="D227" s="35">
        <f t="shared" ref="D227:D258" si="37">C227/B227*100</f>
        <v>4.6291888413567133</v>
      </c>
      <c r="E227" s="32"/>
      <c r="F227" s="32"/>
      <c r="G227" s="157"/>
      <c r="H227" s="167">
        <f>Субсидии!B166</f>
        <v>2326.701</v>
      </c>
      <c r="I227" s="167">
        <f>Субсидии!C166</f>
        <v>53.9</v>
      </c>
      <c r="J227" s="32">
        <f t="shared" si="30"/>
        <v>2.3165847266150656</v>
      </c>
      <c r="K227" s="32">
        <f>'Субвенции '!B219</f>
        <v>414.6</v>
      </c>
      <c r="L227" s="32">
        <f>'Субвенции '!C219</f>
        <v>73</v>
      </c>
      <c r="M227" s="32">
        <f t="shared" si="28"/>
        <v>17.607332368547997</v>
      </c>
      <c r="N227" s="32">
        <f>Иные!B77</f>
        <v>0</v>
      </c>
      <c r="O227" s="32">
        <f>Иные!C77</f>
        <v>0</v>
      </c>
      <c r="P227" s="32"/>
    </row>
    <row r="228" spans="1:16" s="36" customFormat="1" ht="51" customHeight="1" x14ac:dyDescent="0.25">
      <c r="A228" s="77" t="s">
        <v>342</v>
      </c>
      <c r="B228" s="35">
        <f t="shared" si="35"/>
        <v>823.59999999999991</v>
      </c>
      <c r="C228" s="35">
        <f t="shared" si="36"/>
        <v>133.80000000000001</v>
      </c>
      <c r="D228" s="35">
        <f t="shared" si="37"/>
        <v>16.245750364254498</v>
      </c>
      <c r="E228" s="32"/>
      <c r="F228" s="32"/>
      <c r="G228" s="157"/>
      <c r="H228" s="167">
        <f>Субсидии!B167</f>
        <v>616.29999999999995</v>
      </c>
      <c r="I228" s="167">
        <f>Субсидии!C167</f>
        <v>97.8</v>
      </c>
      <c r="J228" s="32">
        <f t="shared" si="30"/>
        <v>15.868895018659746</v>
      </c>
      <c r="K228" s="32">
        <f>'Субвенции '!B220</f>
        <v>207.3</v>
      </c>
      <c r="L228" s="32">
        <f>'Субвенции '!C220</f>
        <v>36</v>
      </c>
      <c r="M228" s="32">
        <f t="shared" si="28"/>
        <v>17.366136034732271</v>
      </c>
      <c r="N228" s="32">
        <f>Иные!B78</f>
        <v>0</v>
      </c>
      <c r="O228" s="32">
        <f>Иные!C78</f>
        <v>0</v>
      </c>
      <c r="P228" s="32"/>
    </row>
    <row r="229" spans="1:16" s="36" customFormat="1" ht="51" customHeight="1" x14ac:dyDescent="0.25">
      <c r="A229" s="77" t="s">
        <v>343</v>
      </c>
      <c r="B229" s="35">
        <f t="shared" si="35"/>
        <v>958.40000000000009</v>
      </c>
      <c r="C229" s="35">
        <f t="shared" si="36"/>
        <v>76.5</v>
      </c>
      <c r="D229" s="35">
        <f t="shared" si="37"/>
        <v>7.9820534223706163</v>
      </c>
      <c r="E229" s="32"/>
      <c r="F229" s="32"/>
      <c r="G229" s="157"/>
      <c r="H229" s="167">
        <f>Субсидии!B168</f>
        <v>751.1</v>
      </c>
      <c r="I229" s="167">
        <f>Субсидии!C168</f>
        <v>42.2</v>
      </c>
      <c r="J229" s="32">
        <f t="shared" si="30"/>
        <v>5.6184263080814807</v>
      </c>
      <c r="K229" s="32">
        <f>'Субвенции '!B221</f>
        <v>207.3</v>
      </c>
      <c r="L229" s="32">
        <f>'Субвенции '!C221</f>
        <v>34.299999999999997</v>
      </c>
      <c r="M229" s="32">
        <f t="shared" si="28"/>
        <v>16.5460684997588</v>
      </c>
      <c r="N229" s="32"/>
      <c r="O229" s="32"/>
      <c r="P229" s="32"/>
    </row>
    <row r="230" spans="1:16" s="36" customFormat="1" ht="51" customHeight="1" x14ac:dyDescent="0.25">
      <c r="A230" s="77" t="s">
        <v>344</v>
      </c>
      <c r="B230" s="35">
        <f t="shared" si="35"/>
        <v>0</v>
      </c>
      <c r="C230" s="35">
        <f t="shared" si="36"/>
        <v>0</v>
      </c>
      <c r="D230" s="35"/>
      <c r="E230" s="32"/>
      <c r="F230" s="32"/>
      <c r="G230" s="157"/>
      <c r="H230" s="167">
        <f>Субсидии!B169</f>
        <v>0</v>
      </c>
      <c r="I230" s="167">
        <f>Субсидии!C169</f>
        <v>0</v>
      </c>
      <c r="J230" s="32"/>
      <c r="K230" s="32">
        <f>'Субвенции '!B222</f>
        <v>0</v>
      </c>
      <c r="L230" s="32">
        <f>'Субвенции '!C222</f>
        <v>0</v>
      </c>
      <c r="M230" s="32"/>
      <c r="N230" s="32"/>
      <c r="O230" s="32"/>
      <c r="P230" s="32"/>
    </row>
    <row r="231" spans="1:16" s="36" customFormat="1" ht="51" x14ac:dyDescent="0.25">
      <c r="A231" s="77" t="s">
        <v>345</v>
      </c>
      <c r="B231" s="35">
        <f t="shared" si="35"/>
        <v>0</v>
      </c>
      <c r="C231" s="35">
        <f t="shared" si="36"/>
        <v>0</v>
      </c>
      <c r="D231" s="35"/>
      <c r="E231" s="32"/>
      <c r="F231" s="32"/>
      <c r="G231" s="157"/>
      <c r="H231" s="167">
        <f>Субсидии!B170</f>
        <v>0</v>
      </c>
      <c r="I231" s="167">
        <f>Субсидии!C170</f>
        <v>0</v>
      </c>
      <c r="J231" s="32"/>
      <c r="K231" s="32">
        <f>'Субвенции '!B223</f>
        <v>0</v>
      </c>
      <c r="L231" s="32">
        <f>'Субвенции '!C223</f>
        <v>0</v>
      </c>
      <c r="M231" s="32"/>
      <c r="N231" s="32"/>
      <c r="O231" s="32"/>
      <c r="P231" s="32"/>
    </row>
    <row r="232" spans="1:16" s="36" customFormat="1" ht="63.75" x14ac:dyDescent="0.25">
      <c r="A232" s="77" t="s">
        <v>346</v>
      </c>
      <c r="B232" s="35">
        <f t="shared" si="35"/>
        <v>2529.1</v>
      </c>
      <c r="C232" s="35">
        <f t="shared" si="36"/>
        <v>68.599999999999994</v>
      </c>
      <c r="D232" s="35">
        <f t="shared" si="37"/>
        <v>2.7124273456960974</v>
      </c>
      <c r="E232" s="32"/>
      <c r="F232" s="32"/>
      <c r="G232" s="157"/>
      <c r="H232" s="167">
        <f>Субсидии!B171</f>
        <v>2064.5</v>
      </c>
      <c r="I232" s="167">
        <f>Субсидии!C171</f>
        <v>0</v>
      </c>
      <c r="J232" s="32"/>
      <c r="K232" s="32">
        <f>'Субвенции '!B224</f>
        <v>414.6</v>
      </c>
      <c r="L232" s="32">
        <f>'Субвенции '!C224</f>
        <v>68.599999999999994</v>
      </c>
      <c r="M232" s="32">
        <f t="shared" si="28"/>
        <v>16.5460684997588</v>
      </c>
      <c r="N232" s="32">
        <f>Иные!B79</f>
        <v>50</v>
      </c>
      <c r="O232" s="32">
        <f>Иные!C79</f>
        <v>0</v>
      </c>
      <c r="P232" s="32">
        <f t="shared" si="34"/>
        <v>0</v>
      </c>
    </row>
    <row r="233" spans="1:16" s="36" customFormat="1" ht="63.75" x14ac:dyDescent="0.25">
      <c r="A233" s="77" t="s">
        <v>347</v>
      </c>
      <c r="B233" s="35">
        <f t="shared" si="35"/>
        <v>492.5</v>
      </c>
      <c r="C233" s="35">
        <f t="shared" si="36"/>
        <v>92.1</v>
      </c>
      <c r="D233" s="35">
        <f t="shared" si="37"/>
        <v>18.700507614213198</v>
      </c>
      <c r="E233" s="32"/>
      <c r="F233" s="32"/>
      <c r="G233" s="157"/>
      <c r="H233" s="167">
        <f>Субсидии!B172</f>
        <v>285.2</v>
      </c>
      <c r="I233" s="167">
        <f>Субсидии!C172</f>
        <v>47.5</v>
      </c>
      <c r="J233" s="32">
        <f t="shared" si="30"/>
        <v>16.654978962131839</v>
      </c>
      <c r="K233" s="32">
        <f>'Субвенции '!B225</f>
        <v>207.3</v>
      </c>
      <c r="L233" s="32">
        <f>'Субвенции '!C225</f>
        <v>44.6</v>
      </c>
      <c r="M233" s="32">
        <f t="shared" si="28"/>
        <v>21.514712976362759</v>
      </c>
      <c r="N233" s="32"/>
      <c r="O233" s="32"/>
      <c r="P233" s="32"/>
    </row>
    <row r="234" spans="1:16" s="36" customFormat="1" ht="51" customHeight="1" x14ac:dyDescent="0.25">
      <c r="A234" s="77" t="s">
        <v>348</v>
      </c>
      <c r="B234" s="35">
        <f t="shared" si="35"/>
        <v>9422.2000000000007</v>
      </c>
      <c r="C234" s="35">
        <f t="shared" si="36"/>
        <v>0</v>
      </c>
      <c r="D234" s="35">
        <f t="shared" si="37"/>
        <v>0</v>
      </c>
      <c r="E234" s="32"/>
      <c r="F234" s="32"/>
      <c r="G234" s="157"/>
      <c r="H234" s="167">
        <f>Субсидии!B183</f>
        <v>9422.2000000000007</v>
      </c>
      <c r="I234" s="167">
        <f>Субсидии!C183</f>
        <v>0</v>
      </c>
      <c r="J234" s="32">
        <f t="shared" si="30"/>
        <v>0</v>
      </c>
      <c r="K234" s="32"/>
      <c r="L234" s="32"/>
      <c r="M234" s="32"/>
      <c r="N234" s="32"/>
      <c r="O234" s="32"/>
      <c r="P234" s="32"/>
    </row>
    <row r="235" spans="1:16" s="36" customFormat="1" ht="51" x14ac:dyDescent="0.25">
      <c r="A235" s="77" t="s">
        <v>349</v>
      </c>
      <c r="B235" s="35">
        <f t="shared" si="35"/>
        <v>244</v>
      </c>
      <c r="C235" s="35">
        <f t="shared" si="36"/>
        <v>39.1</v>
      </c>
      <c r="D235" s="35">
        <f t="shared" si="37"/>
        <v>16.024590163934427</v>
      </c>
      <c r="E235" s="32"/>
      <c r="F235" s="32"/>
      <c r="G235" s="157"/>
      <c r="H235" s="167">
        <f>Субсидии!B173</f>
        <v>36.700000000000003</v>
      </c>
      <c r="I235" s="167">
        <f>Субсидии!C173</f>
        <v>5.2</v>
      </c>
      <c r="J235" s="32">
        <f t="shared" si="30"/>
        <v>14.16893732970027</v>
      </c>
      <c r="K235" s="32">
        <f>'Субвенции '!B226</f>
        <v>207.3</v>
      </c>
      <c r="L235" s="32">
        <f>'Субвенции '!C226</f>
        <v>33.9</v>
      </c>
      <c r="M235" s="32">
        <f t="shared" si="28"/>
        <v>16.353111432706221</v>
      </c>
      <c r="N235" s="32"/>
      <c r="O235" s="32"/>
      <c r="P235" s="32"/>
    </row>
    <row r="236" spans="1:16" s="36" customFormat="1" ht="56.25" customHeight="1" x14ac:dyDescent="0.25">
      <c r="A236" s="77" t="s">
        <v>350</v>
      </c>
      <c r="B236" s="35">
        <f t="shared" si="35"/>
        <v>105.10000000000001</v>
      </c>
      <c r="C236" s="35">
        <f t="shared" si="36"/>
        <v>18.399999999999999</v>
      </c>
      <c r="D236" s="35">
        <f t="shared" si="37"/>
        <v>17.507136060894386</v>
      </c>
      <c r="E236" s="32"/>
      <c r="F236" s="32"/>
      <c r="G236" s="157"/>
      <c r="H236" s="167">
        <f>Субсидии!B174</f>
        <v>22.2</v>
      </c>
      <c r="I236" s="167">
        <f>Субсидии!C174</f>
        <v>5.2</v>
      </c>
      <c r="J236" s="32">
        <f t="shared" si="30"/>
        <v>23.423423423423426</v>
      </c>
      <c r="K236" s="32">
        <f>'Субвенции '!B227</f>
        <v>82.9</v>
      </c>
      <c r="L236" s="32">
        <f>'Субвенции '!C227</f>
        <v>13.2</v>
      </c>
      <c r="M236" s="32">
        <f t="shared" si="28"/>
        <v>15.922798552472859</v>
      </c>
      <c r="N236" s="32"/>
      <c r="O236" s="32"/>
      <c r="P236" s="32"/>
    </row>
    <row r="237" spans="1:16" s="36" customFormat="1" ht="57.75" customHeight="1" x14ac:dyDescent="0.25">
      <c r="A237" s="77" t="s">
        <v>351</v>
      </c>
      <c r="B237" s="35">
        <f t="shared" si="35"/>
        <v>620.19999999999993</v>
      </c>
      <c r="C237" s="35">
        <f t="shared" si="36"/>
        <v>21.2</v>
      </c>
      <c r="D237" s="35">
        <f t="shared" si="37"/>
        <v>3.4182521767171883</v>
      </c>
      <c r="E237" s="32"/>
      <c r="F237" s="32"/>
      <c r="G237" s="157"/>
      <c r="H237" s="167">
        <f>Субсидии!B175</f>
        <v>537.29999999999995</v>
      </c>
      <c r="I237" s="167">
        <f>Субсидии!C175</f>
        <v>8</v>
      </c>
      <c r="J237" s="32">
        <f t="shared" si="30"/>
        <v>1.4889261120416901</v>
      </c>
      <c r="K237" s="32">
        <f>'Субвенции '!B228</f>
        <v>82.9</v>
      </c>
      <c r="L237" s="32">
        <f>'Субвенции '!C228</f>
        <v>13.2</v>
      </c>
      <c r="M237" s="32">
        <f t="shared" si="28"/>
        <v>15.922798552472859</v>
      </c>
      <c r="N237" s="32"/>
      <c r="O237" s="32"/>
      <c r="P237" s="32"/>
    </row>
    <row r="238" spans="1:16" s="36" customFormat="1" ht="63.75" x14ac:dyDescent="0.25">
      <c r="A238" s="77" t="s">
        <v>352</v>
      </c>
      <c r="B238" s="35">
        <f t="shared" si="35"/>
        <v>96.7</v>
      </c>
      <c r="C238" s="35">
        <f t="shared" si="36"/>
        <v>16.5</v>
      </c>
      <c r="D238" s="35">
        <f t="shared" si="37"/>
        <v>17.063081695966908</v>
      </c>
      <c r="E238" s="32"/>
      <c r="F238" s="32"/>
      <c r="G238" s="157"/>
      <c r="H238" s="167">
        <f>Субсидии!B176</f>
        <v>13.8</v>
      </c>
      <c r="I238" s="167">
        <f>Субсидии!C176</f>
        <v>3.3</v>
      </c>
      <c r="J238" s="32">
        <f t="shared" si="30"/>
        <v>23.913043478260867</v>
      </c>
      <c r="K238" s="32">
        <f>'Субвенции '!B229</f>
        <v>82.9</v>
      </c>
      <c r="L238" s="32">
        <f>'Субвенции '!C229</f>
        <v>13.2</v>
      </c>
      <c r="M238" s="32">
        <f t="shared" si="28"/>
        <v>15.922798552472859</v>
      </c>
      <c r="N238" s="32"/>
      <c r="O238" s="32"/>
      <c r="P238" s="32"/>
    </row>
    <row r="239" spans="1:16" s="36" customFormat="1" ht="51" x14ac:dyDescent="0.25">
      <c r="A239" s="77" t="s">
        <v>353</v>
      </c>
      <c r="B239" s="35">
        <f t="shared" si="35"/>
        <v>160.9</v>
      </c>
      <c r="C239" s="35">
        <f t="shared" si="36"/>
        <v>19.600000000000001</v>
      </c>
      <c r="D239" s="35">
        <f t="shared" si="37"/>
        <v>12.181479179614668</v>
      </c>
      <c r="E239" s="32"/>
      <c r="F239" s="32"/>
      <c r="G239" s="157"/>
      <c r="H239" s="167">
        <f>Субсидии!B177</f>
        <v>78</v>
      </c>
      <c r="I239" s="167">
        <f>Субсидии!C177</f>
        <v>6.6</v>
      </c>
      <c r="J239" s="32">
        <f t="shared" si="30"/>
        <v>8.4615384615384599</v>
      </c>
      <c r="K239" s="32">
        <f>'Субвенции '!B230</f>
        <v>82.9</v>
      </c>
      <c r="L239" s="32">
        <f>'Субвенции '!C230</f>
        <v>13</v>
      </c>
      <c r="M239" s="32">
        <f t="shared" si="28"/>
        <v>15.681544028950542</v>
      </c>
      <c r="N239" s="32"/>
      <c r="O239" s="32"/>
      <c r="P239" s="32"/>
    </row>
    <row r="240" spans="1:16" s="36" customFormat="1" ht="63.75" x14ac:dyDescent="0.25">
      <c r="A240" s="77" t="s">
        <v>354</v>
      </c>
      <c r="B240" s="35">
        <f t="shared" si="35"/>
        <v>396.6</v>
      </c>
      <c r="C240" s="35">
        <f t="shared" si="36"/>
        <v>48.099999999999994</v>
      </c>
      <c r="D240" s="35">
        <f t="shared" si="37"/>
        <v>12.128088754412504</v>
      </c>
      <c r="E240" s="32"/>
      <c r="F240" s="32"/>
      <c r="G240" s="157"/>
      <c r="H240" s="167">
        <f>Субсидии!B178</f>
        <v>189.3</v>
      </c>
      <c r="I240" s="167">
        <f>Субсидии!C178</f>
        <v>8.6999999999999993</v>
      </c>
      <c r="J240" s="32">
        <f t="shared" si="30"/>
        <v>4.595879556259904</v>
      </c>
      <c r="K240" s="32">
        <f>'Субвенции '!B231</f>
        <v>207.3</v>
      </c>
      <c r="L240" s="32">
        <f>'Субвенции '!C231</f>
        <v>39.4</v>
      </c>
      <c r="M240" s="32">
        <f t="shared" si="28"/>
        <v>19.006271104679207</v>
      </c>
      <c r="N240" s="32">
        <f>Иные!B80</f>
        <v>0</v>
      </c>
      <c r="O240" s="32">
        <f>Иные!C80</f>
        <v>0</v>
      </c>
      <c r="P240" s="32"/>
    </row>
    <row r="241" spans="1:16" s="36" customFormat="1" ht="63.75" x14ac:dyDescent="0.25">
      <c r="A241" s="77" t="s">
        <v>355</v>
      </c>
      <c r="B241" s="35">
        <f t="shared" si="35"/>
        <v>135.69999999999999</v>
      </c>
      <c r="C241" s="35">
        <f t="shared" si="36"/>
        <v>22.6</v>
      </c>
      <c r="D241" s="35">
        <f t="shared" si="37"/>
        <v>16.654384672070748</v>
      </c>
      <c r="E241" s="32"/>
      <c r="F241" s="32"/>
      <c r="G241" s="157"/>
      <c r="H241" s="167">
        <f>Субсидии!B179</f>
        <v>52.8</v>
      </c>
      <c r="I241" s="167">
        <f>Субсидии!C179</f>
        <v>9.4</v>
      </c>
      <c r="J241" s="32">
        <f t="shared" si="30"/>
        <v>17.803030303030305</v>
      </c>
      <c r="K241" s="32">
        <f>'Субвенции '!B232</f>
        <v>82.9</v>
      </c>
      <c r="L241" s="32">
        <f>'Субвенции '!C232</f>
        <v>13.2</v>
      </c>
      <c r="M241" s="32">
        <f t="shared" si="28"/>
        <v>15.922798552472859</v>
      </c>
      <c r="N241" s="32"/>
      <c r="O241" s="32"/>
      <c r="P241" s="32"/>
    </row>
    <row r="242" spans="1:16" s="36" customFormat="1" ht="63.75" x14ac:dyDescent="0.25">
      <c r="A242" s="77" t="s">
        <v>356</v>
      </c>
      <c r="B242" s="35">
        <f t="shared" si="35"/>
        <v>138.69999999999999</v>
      </c>
      <c r="C242" s="35">
        <f t="shared" si="36"/>
        <v>23</v>
      </c>
      <c r="D242" s="35">
        <f t="shared" si="37"/>
        <v>16.582552271088684</v>
      </c>
      <c r="E242" s="32"/>
      <c r="F242" s="32"/>
      <c r="G242" s="157"/>
      <c r="H242" s="167">
        <f>Субсидии!B180</f>
        <v>55.8</v>
      </c>
      <c r="I242" s="167">
        <f>Субсидии!C180</f>
        <v>9.8000000000000007</v>
      </c>
      <c r="J242" s="32">
        <f t="shared" si="30"/>
        <v>17.562724014336919</v>
      </c>
      <c r="K242" s="32">
        <f>'Субвенции '!B233</f>
        <v>82.9</v>
      </c>
      <c r="L242" s="32">
        <f>'Субвенции '!C233</f>
        <v>13.2</v>
      </c>
      <c r="M242" s="32">
        <f t="shared" si="28"/>
        <v>15.922798552472859</v>
      </c>
      <c r="N242" s="32">
        <f>Иные!B81</f>
        <v>0</v>
      </c>
      <c r="O242" s="32">
        <f>Иные!C81</f>
        <v>0</v>
      </c>
      <c r="P242" s="32"/>
    </row>
    <row r="243" spans="1:16" s="36" customFormat="1" ht="63.75" x14ac:dyDescent="0.25">
      <c r="A243" s="77" t="s">
        <v>357</v>
      </c>
      <c r="B243" s="35">
        <f t="shared" si="35"/>
        <v>107.9</v>
      </c>
      <c r="C243" s="35">
        <f t="shared" si="36"/>
        <v>13.7</v>
      </c>
      <c r="D243" s="35">
        <f t="shared" si="37"/>
        <v>12.696941612604263</v>
      </c>
      <c r="E243" s="32"/>
      <c r="F243" s="32"/>
      <c r="G243" s="157"/>
      <c r="H243" s="167">
        <f>Субсидии!B181</f>
        <v>25</v>
      </c>
      <c r="I243" s="167">
        <f>Субсидии!C181</f>
        <v>0.5</v>
      </c>
      <c r="J243" s="32">
        <f t="shared" si="30"/>
        <v>2</v>
      </c>
      <c r="K243" s="32">
        <f>'Субвенции '!B234</f>
        <v>82.9</v>
      </c>
      <c r="L243" s="32">
        <f>'Субвенции '!C234</f>
        <v>13.2</v>
      </c>
      <c r="M243" s="32">
        <f t="shared" si="28"/>
        <v>15.922798552472859</v>
      </c>
      <c r="N243" s="32"/>
      <c r="O243" s="32"/>
      <c r="P243" s="32"/>
    </row>
    <row r="244" spans="1:16" s="36" customFormat="1" ht="63.75" x14ac:dyDescent="0.25">
      <c r="A244" s="77" t="s">
        <v>358</v>
      </c>
      <c r="B244" s="35">
        <f t="shared" si="35"/>
        <v>240.3</v>
      </c>
      <c r="C244" s="35">
        <f t="shared" si="36"/>
        <v>42.4</v>
      </c>
      <c r="D244" s="35">
        <f t="shared" si="37"/>
        <v>17.644610903037869</v>
      </c>
      <c r="E244" s="32"/>
      <c r="F244" s="32"/>
      <c r="G244" s="157"/>
      <c r="H244" s="167">
        <f>Субсидии!B182</f>
        <v>33</v>
      </c>
      <c r="I244" s="167">
        <f>Субсидии!C182</f>
        <v>7.8</v>
      </c>
      <c r="J244" s="32">
        <f t="shared" si="30"/>
        <v>23.636363636363637</v>
      </c>
      <c r="K244" s="32">
        <f>'Субвенции '!B235</f>
        <v>207.3</v>
      </c>
      <c r="L244" s="32">
        <f>'Субвенции '!C235</f>
        <v>34.6</v>
      </c>
      <c r="M244" s="32">
        <f t="shared" ref="M244:M307" si="38">L244/K244*100</f>
        <v>16.690786300048238</v>
      </c>
      <c r="N244" s="32"/>
      <c r="O244" s="32"/>
      <c r="P244" s="32"/>
    </row>
    <row r="245" spans="1:16" s="36" customFormat="1" ht="51" x14ac:dyDescent="0.25">
      <c r="A245" s="77" t="s">
        <v>359</v>
      </c>
      <c r="B245" s="35">
        <f t="shared" si="35"/>
        <v>115</v>
      </c>
      <c r="C245" s="35">
        <f t="shared" si="36"/>
        <v>16.400000000000002</v>
      </c>
      <c r="D245" s="35">
        <f t="shared" si="37"/>
        <v>14.260869565217394</v>
      </c>
      <c r="E245" s="32"/>
      <c r="F245" s="32"/>
      <c r="G245" s="157"/>
      <c r="H245" s="167">
        <f>Субсидии!B184</f>
        <v>32.1</v>
      </c>
      <c r="I245" s="167">
        <f>Субсидии!C184</f>
        <v>3.1</v>
      </c>
      <c r="J245" s="32"/>
      <c r="K245" s="32">
        <f>'Субвенции '!B236</f>
        <v>82.9</v>
      </c>
      <c r="L245" s="32">
        <f>'Субвенции '!C236</f>
        <v>13.3</v>
      </c>
      <c r="M245" s="32">
        <f t="shared" si="38"/>
        <v>16.043425814234016</v>
      </c>
      <c r="N245" s="32"/>
      <c r="O245" s="32"/>
      <c r="P245" s="32"/>
    </row>
    <row r="246" spans="1:16" s="36" customFormat="1" ht="51" x14ac:dyDescent="0.25">
      <c r="A246" s="77" t="s">
        <v>360</v>
      </c>
      <c r="B246" s="35">
        <f t="shared" si="35"/>
        <v>195</v>
      </c>
      <c r="C246" s="35">
        <f t="shared" si="36"/>
        <v>17.8</v>
      </c>
      <c r="D246" s="35">
        <f t="shared" si="37"/>
        <v>9.1282051282051295</v>
      </c>
      <c r="E246" s="32"/>
      <c r="F246" s="32"/>
      <c r="G246" s="157"/>
      <c r="H246" s="167">
        <f>Субсидии!B185</f>
        <v>112.1</v>
      </c>
      <c r="I246" s="167">
        <f>Субсидии!C185</f>
        <v>4.5</v>
      </c>
      <c r="J246" s="32"/>
      <c r="K246" s="32">
        <f>'Субвенции '!B237</f>
        <v>82.9</v>
      </c>
      <c r="L246" s="32">
        <f>'Субвенции '!C237</f>
        <v>13.3</v>
      </c>
      <c r="M246" s="32">
        <f t="shared" si="38"/>
        <v>16.043425814234016</v>
      </c>
      <c r="N246" s="32"/>
      <c r="O246" s="32"/>
      <c r="P246" s="32"/>
    </row>
    <row r="247" spans="1:16" s="36" customFormat="1" ht="38.25" customHeight="1" x14ac:dyDescent="0.25">
      <c r="A247" s="77" t="s">
        <v>361</v>
      </c>
      <c r="B247" s="35">
        <f t="shared" si="35"/>
        <v>582.9</v>
      </c>
      <c r="C247" s="35">
        <f t="shared" si="36"/>
        <v>13.3</v>
      </c>
      <c r="D247" s="35">
        <f t="shared" si="37"/>
        <v>2.2816949734088183</v>
      </c>
      <c r="E247" s="32"/>
      <c r="F247" s="32"/>
      <c r="G247" s="157"/>
      <c r="H247" s="167">
        <f>Субсидии!B186</f>
        <v>500</v>
      </c>
      <c r="I247" s="167">
        <f>Субсидии!C186</f>
        <v>0</v>
      </c>
      <c r="J247" s="32"/>
      <c r="K247" s="32">
        <f>'Субвенции '!B238</f>
        <v>82.9</v>
      </c>
      <c r="L247" s="32">
        <f>'Субвенции '!C238</f>
        <v>13.3</v>
      </c>
      <c r="M247" s="32">
        <f t="shared" si="38"/>
        <v>16.043425814234016</v>
      </c>
      <c r="N247" s="32"/>
      <c r="O247" s="32"/>
      <c r="P247" s="32"/>
    </row>
    <row r="248" spans="1:16" s="36" customFormat="1" ht="38.25" customHeight="1" x14ac:dyDescent="0.25">
      <c r="A248" s="77" t="s">
        <v>362</v>
      </c>
      <c r="B248" s="35">
        <f t="shared" si="35"/>
        <v>120.7</v>
      </c>
      <c r="C248" s="35">
        <f t="shared" si="36"/>
        <v>19</v>
      </c>
      <c r="D248" s="35">
        <f t="shared" si="37"/>
        <v>15.741507870753935</v>
      </c>
      <c r="E248" s="32"/>
      <c r="F248" s="32"/>
      <c r="G248" s="157"/>
      <c r="H248" s="167">
        <f>Субсидии!B187</f>
        <v>37.799999999999997</v>
      </c>
      <c r="I248" s="167">
        <f>Субсидии!C187</f>
        <v>5.7</v>
      </c>
      <c r="J248" s="32"/>
      <c r="K248" s="32">
        <f>'Субвенции '!B239</f>
        <v>82.9</v>
      </c>
      <c r="L248" s="32">
        <f>'Субвенции '!C239</f>
        <v>13.3</v>
      </c>
      <c r="M248" s="32">
        <f t="shared" si="38"/>
        <v>16.043425814234016</v>
      </c>
      <c r="N248" s="32"/>
      <c r="O248" s="32"/>
      <c r="P248" s="32"/>
    </row>
    <row r="249" spans="1:16" s="36" customFormat="1" ht="38.25" x14ac:dyDescent="0.25">
      <c r="A249" s="77" t="s">
        <v>363</v>
      </c>
      <c r="B249" s="35">
        <f t="shared" si="35"/>
        <v>115</v>
      </c>
      <c r="C249" s="35">
        <f t="shared" si="36"/>
        <v>16.3</v>
      </c>
      <c r="D249" s="35">
        <f t="shared" si="37"/>
        <v>14.173913043478262</v>
      </c>
      <c r="E249" s="32"/>
      <c r="F249" s="32"/>
      <c r="G249" s="157"/>
      <c r="H249" s="167">
        <f>Субсидии!B188</f>
        <v>32.1</v>
      </c>
      <c r="I249" s="167">
        <f>Субсидии!C188</f>
        <v>3</v>
      </c>
      <c r="J249" s="32"/>
      <c r="K249" s="32">
        <f>'Субвенции '!B240</f>
        <v>82.9</v>
      </c>
      <c r="L249" s="32">
        <f>'Субвенции '!C240</f>
        <v>13.3</v>
      </c>
      <c r="M249" s="32">
        <f t="shared" si="38"/>
        <v>16.043425814234016</v>
      </c>
      <c r="N249" s="32"/>
      <c r="O249" s="32"/>
      <c r="P249" s="32"/>
    </row>
    <row r="250" spans="1:16" s="36" customFormat="1" ht="38.25" x14ac:dyDescent="0.25">
      <c r="A250" s="77" t="s">
        <v>364</v>
      </c>
      <c r="B250" s="35">
        <f t="shared" si="35"/>
        <v>10633.800000000001</v>
      </c>
      <c r="C250" s="35">
        <f t="shared" si="36"/>
        <v>81</v>
      </c>
      <c r="D250" s="35">
        <f t="shared" si="37"/>
        <v>0.76172205608531274</v>
      </c>
      <c r="E250" s="32"/>
      <c r="F250" s="32"/>
      <c r="G250" s="157"/>
      <c r="H250" s="167">
        <f>Субсидии!B189</f>
        <v>10219.200000000001</v>
      </c>
      <c r="I250" s="167">
        <f>Субсидии!C189</f>
        <v>14.3</v>
      </c>
      <c r="J250" s="32"/>
      <c r="K250" s="32">
        <f>'Субвенции '!B241</f>
        <v>414.6</v>
      </c>
      <c r="L250" s="32">
        <f>'Субвенции '!C241</f>
        <v>66.7</v>
      </c>
      <c r="M250" s="32">
        <f t="shared" si="38"/>
        <v>16.087795465508925</v>
      </c>
      <c r="N250" s="32">
        <f>Иные!B82</f>
        <v>0</v>
      </c>
      <c r="O250" s="32">
        <f>Иные!C82</f>
        <v>0</v>
      </c>
      <c r="P250" s="32"/>
    </row>
    <row r="251" spans="1:16" s="36" customFormat="1" ht="51" x14ac:dyDescent="0.25">
      <c r="A251" s="77" t="s">
        <v>365</v>
      </c>
      <c r="B251" s="35">
        <f t="shared" si="35"/>
        <v>209.10000000000002</v>
      </c>
      <c r="C251" s="35">
        <f t="shared" si="36"/>
        <v>23.3</v>
      </c>
      <c r="D251" s="35">
        <f t="shared" si="37"/>
        <v>11.142993782879005</v>
      </c>
      <c r="E251" s="32"/>
      <c r="F251" s="32"/>
      <c r="G251" s="157"/>
      <c r="H251" s="167">
        <f>Субсидии!B190</f>
        <v>126.2</v>
      </c>
      <c r="I251" s="167">
        <f>Субсидии!C190</f>
        <v>10</v>
      </c>
      <c r="J251" s="32"/>
      <c r="K251" s="32">
        <f>'Субвенции '!B242</f>
        <v>82.9</v>
      </c>
      <c r="L251" s="32">
        <f>'Субвенции '!C242</f>
        <v>13.3</v>
      </c>
      <c r="M251" s="32">
        <f t="shared" si="38"/>
        <v>16.043425814234016</v>
      </c>
      <c r="N251" s="32"/>
      <c r="O251" s="32"/>
      <c r="P251" s="32"/>
    </row>
    <row r="252" spans="1:16" s="36" customFormat="1" ht="51" x14ac:dyDescent="0.25">
      <c r="A252" s="77" t="s">
        <v>366</v>
      </c>
      <c r="B252" s="35">
        <f t="shared" si="35"/>
        <v>120.7</v>
      </c>
      <c r="C252" s="35">
        <f t="shared" si="36"/>
        <v>17.399999999999999</v>
      </c>
      <c r="D252" s="35">
        <f t="shared" si="37"/>
        <v>14.415907207953602</v>
      </c>
      <c r="E252" s="32"/>
      <c r="F252" s="32"/>
      <c r="G252" s="157"/>
      <c r="H252" s="167">
        <f>Субсидии!B191</f>
        <v>37.799999999999997</v>
      </c>
      <c r="I252" s="167">
        <f>Субсидии!C191</f>
        <v>4.0999999999999996</v>
      </c>
      <c r="J252" s="32">
        <f t="shared" ref="J252:J306" si="39">I252/H252*100</f>
        <v>10.846560846560847</v>
      </c>
      <c r="K252" s="32">
        <f>'Субвенции '!B243</f>
        <v>82.9</v>
      </c>
      <c r="L252" s="32">
        <f>'Субвенции '!C243</f>
        <v>13.3</v>
      </c>
      <c r="M252" s="32">
        <f t="shared" si="38"/>
        <v>16.043425814234016</v>
      </c>
      <c r="N252" s="32"/>
      <c r="O252" s="32"/>
      <c r="P252" s="32"/>
    </row>
    <row r="253" spans="1:16" s="36" customFormat="1" ht="51" x14ac:dyDescent="0.25">
      <c r="A253" s="77" t="s">
        <v>367</v>
      </c>
      <c r="B253" s="35">
        <f t="shared" si="35"/>
        <v>115</v>
      </c>
      <c r="C253" s="35">
        <f t="shared" si="36"/>
        <v>16.400000000000002</v>
      </c>
      <c r="D253" s="35">
        <f t="shared" si="37"/>
        <v>14.260869565217394</v>
      </c>
      <c r="E253" s="32"/>
      <c r="F253" s="32"/>
      <c r="G253" s="157"/>
      <c r="H253" s="167">
        <f>Субсидии!B192</f>
        <v>32.1</v>
      </c>
      <c r="I253" s="167">
        <f>Субсидии!C192</f>
        <v>3.1</v>
      </c>
      <c r="J253" s="32"/>
      <c r="K253" s="32">
        <f>'Субвенции '!B244</f>
        <v>82.9</v>
      </c>
      <c r="L253" s="32">
        <f>'Субвенции '!C244</f>
        <v>13.3</v>
      </c>
      <c r="M253" s="32">
        <f t="shared" si="38"/>
        <v>16.043425814234016</v>
      </c>
      <c r="N253" s="32">
        <f>Иные!B107</f>
        <v>0</v>
      </c>
      <c r="O253" s="32">
        <f>Иные!C107</f>
        <v>0</v>
      </c>
      <c r="P253" s="32"/>
    </row>
    <row r="254" spans="1:16" s="36" customFormat="1" ht="51" x14ac:dyDescent="0.25">
      <c r="A254" s="77" t="s">
        <v>368</v>
      </c>
      <c r="B254" s="35">
        <f t="shared" si="35"/>
        <v>658.6</v>
      </c>
      <c r="C254" s="35">
        <f t="shared" si="36"/>
        <v>17.700000000000003</v>
      </c>
      <c r="D254" s="35">
        <f t="shared" si="37"/>
        <v>2.6875189796538113</v>
      </c>
      <c r="E254" s="32"/>
      <c r="F254" s="32"/>
      <c r="G254" s="157"/>
      <c r="H254" s="167">
        <f>Субсидии!B193</f>
        <v>575.70000000000005</v>
      </c>
      <c r="I254" s="167">
        <f>Субсидии!C193</f>
        <v>4.4000000000000004</v>
      </c>
      <c r="J254" s="32">
        <f t="shared" si="39"/>
        <v>0.76428695501129063</v>
      </c>
      <c r="K254" s="32">
        <f>'Субвенции '!B245</f>
        <v>82.9</v>
      </c>
      <c r="L254" s="32">
        <f>'Субвенции '!C245</f>
        <v>13.3</v>
      </c>
      <c r="M254" s="32">
        <f t="shared" si="38"/>
        <v>16.043425814234016</v>
      </c>
      <c r="N254" s="32"/>
      <c r="O254" s="32"/>
      <c r="P254" s="32"/>
    </row>
    <row r="255" spans="1:16" s="36" customFormat="1" ht="51" x14ac:dyDescent="0.25">
      <c r="A255" s="77" t="s">
        <v>369</v>
      </c>
      <c r="B255" s="35">
        <f t="shared" si="35"/>
        <v>138.19999999999999</v>
      </c>
      <c r="C255" s="35">
        <f t="shared" si="36"/>
        <v>16.400000000000002</v>
      </c>
      <c r="D255" s="35">
        <f t="shared" si="37"/>
        <v>11.866859623733722</v>
      </c>
      <c r="E255" s="32"/>
      <c r="F255" s="32"/>
      <c r="G255" s="157"/>
      <c r="H255" s="167">
        <f>Субсидии!B194</f>
        <v>55.3</v>
      </c>
      <c r="I255" s="167">
        <f>Субсидии!C194</f>
        <v>3.1</v>
      </c>
      <c r="J255" s="32">
        <f t="shared" si="39"/>
        <v>5.6057866184448466</v>
      </c>
      <c r="K255" s="32">
        <f>'Субвенции '!B246</f>
        <v>82.9</v>
      </c>
      <c r="L255" s="32">
        <f>'Субвенции '!C246</f>
        <v>13.3</v>
      </c>
      <c r="M255" s="32">
        <f t="shared" si="38"/>
        <v>16.043425814234016</v>
      </c>
      <c r="N255" s="32"/>
      <c r="O255" s="32"/>
      <c r="P255" s="32"/>
    </row>
    <row r="256" spans="1:16" s="36" customFormat="1" ht="51" customHeight="1" x14ac:dyDescent="0.25">
      <c r="A256" s="77" t="s">
        <v>370</v>
      </c>
      <c r="B256" s="35">
        <f t="shared" si="35"/>
        <v>1153.3999999999999</v>
      </c>
      <c r="C256" s="35">
        <f t="shared" si="36"/>
        <v>12.7</v>
      </c>
      <c r="D256" s="35">
        <f t="shared" si="37"/>
        <v>1.1010924224033294</v>
      </c>
      <c r="E256" s="32"/>
      <c r="F256" s="32"/>
      <c r="G256" s="157"/>
      <c r="H256" s="167">
        <f>Субсидии!B195</f>
        <v>949.4</v>
      </c>
      <c r="I256" s="167">
        <f>Субсидии!C195</f>
        <v>0</v>
      </c>
      <c r="J256" s="32">
        <f t="shared" si="39"/>
        <v>0</v>
      </c>
      <c r="K256" s="32">
        <f>'Субвенции '!B247</f>
        <v>82.9</v>
      </c>
      <c r="L256" s="32">
        <f>'Субвенции '!C247</f>
        <v>12.7</v>
      </c>
      <c r="M256" s="32">
        <f t="shared" si="38"/>
        <v>15.319662243667068</v>
      </c>
      <c r="N256" s="32">
        <f>Иные!B84</f>
        <v>121.1</v>
      </c>
      <c r="O256" s="32">
        <f>Иные!C84</f>
        <v>0</v>
      </c>
      <c r="P256" s="32">
        <f>O256/N256*100</f>
        <v>0</v>
      </c>
    </row>
    <row r="257" spans="1:16" s="36" customFormat="1" ht="51" customHeight="1" x14ac:dyDescent="0.25">
      <c r="A257" s="77" t="s">
        <v>371</v>
      </c>
      <c r="B257" s="35">
        <f t="shared" si="35"/>
        <v>208.10000000000002</v>
      </c>
      <c r="C257" s="35">
        <f t="shared" si="36"/>
        <v>13.2</v>
      </c>
      <c r="D257" s="35">
        <f t="shared" si="37"/>
        <v>6.3431042767900045</v>
      </c>
      <c r="E257" s="32"/>
      <c r="F257" s="32"/>
      <c r="G257" s="157"/>
      <c r="H257" s="167"/>
      <c r="I257" s="167"/>
      <c r="J257" s="32"/>
      <c r="K257" s="32">
        <f>'Субвенции '!B248</f>
        <v>82.9</v>
      </c>
      <c r="L257" s="32">
        <f>'Субвенции '!C248</f>
        <v>13.2</v>
      </c>
      <c r="M257" s="32">
        <f t="shared" si="38"/>
        <v>15.922798552472859</v>
      </c>
      <c r="N257" s="32">
        <f>Иные!B85</f>
        <v>125.2</v>
      </c>
      <c r="O257" s="32">
        <f>Иные!C85</f>
        <v>0</v>
      </c>
      <c r="P257" s="32">
        <f>O257/N257*100</f>
        <v>0</v>
      </c>
    </row>
    <row r="258" spans="1:16" s="36" customFormat="1" ht="51" customHeight="1" x14ac:dyDescent="0.25">
      <c r="A258" s="77" t="s">
        <v>372</v>
      </c>
      <c r="B258" s="35">
        <f t="shared" si="35"/>
        <v>693.3</v>
      </c>
      <c r="C258" s="35">
        <f t="shared" si="36"/>
        <v>12.7</v>
      </c>
      <c r="D258" s="35">
        <f t="shared" si="37"/>
        <v>1.8318188374441078</v>
      </c>
      <c r="E258" s="32"/>
      <c r="F258" s="32"/>
      <c r="G258" s="157"/>
      <c r="H258" s="167">
        <f>Субсидии!B196</f>
        <v>500</v>
      </c>
      <c r="I258" s="167">
        <f>Субсидии!C196</f>
        <v>0</v>
      </c>
      <c r="J258" s="32"/>
      <c r="K258" s="32">
        <f>'Субвенции '!B249</f>
        <v>82.9</v>
      </c>
      <c r="L258" s="32">
        <f>'Субвенции '!C249</f>
        <v>12.7</v>
      </c>
      <c r="M258" s="32">
        <f t="shared" si="38"/>
        <v>15.319662243667068</v>
      </c>
      <c r="N258" s="32">
        <f>Иные!B86</f>
        <v>110.4</v>
      </c>
      <c r="O258" s="32">
        <f>Иные!C86</f>
        <v>0</v>
      </c>
      <c r="P258" s="32">
        <f t="shared" ref="P258:P267" si="40">O258/N258*100</f>
        <v>0</v>
      </c>
    </row>
    <row r="259" spans="1:16" s="36" customFormat="1" ht="51" customHeight="1" x14ac:dyDescent="0.25">
      <c r="A259" s="77" t="s">
        <v>373</v>
      </c>
      <c r="B259" s="35">
        <f t="shared" ref="B259:B290" si="41">E259+H259+K259+N259</f>
        <v>723.59999999999991</v>
      </c>
      <c r="C259" s="35">
        <f t="shared" ref="C259:C290" si="42">F259+I259+L259+O259</f>
        <v>12.7</v>
      </c>
      <c r="D259" s="35">
        <f t="shared" ref="D259:D290" si="43">C259/B259*100</f>
        <v>1.7551133222775013</v>
      </c>
      <c r="E259" s="32"/>
      <c r="F259" s="32"/>
      <c r="G259" s="157"/>
      <c r="H259" s="167">
        <f>Субсидии!B197</f>
        <v>520.9</v>
      </c>
      <c r="I259" s="167">
        <f>Субсидии!C197</f>
        <v>0</v>
      </c>
      <c r="J259" s="32">
        <f t="shared" si="39"/>
        <v>0</v>
      </c>
      <c r="K259" s="32">
        <f>'Субвенции '!B250</f>
        <v>82.9</v>
      </c>
      <c r="L259" s="32">
        <f>'Субвенции '!C250</f>
        <v>12.7</v>
      </c>
      <c r="M259" s="32">
        <f t="shared" si="38"/>
        <v>15.319662243667068</v>
      </c>
      <c r="N259" s="32">
        <f>Иные!B87</f>
        <v>119.8</v>
      </c>
      <c r="O259" s="32">
        <f>Иные!C87</f>
        <v>0</v>
      </c>
      <c r="P259" s="32">
        <f t="shared" si="40"/>
        <v>0</v>
      </c>
    </row>
    <row r="260" spans="1:16" s="36" customFormat="1" ht="51" customHeight="1" x14ac:dyDescent="0.25">
      <c r="A260" s="77" t="s">
        <v>374</v>
      </c>
      <c r="B260" s="35">
        <f t="shared" si="41"/>
        <v>350.8</v>
      </c>
      <c r="C260" s="35">
        <f t="shared" si="42"/>
        <v>12.7</v>
      </c>
      <c r="D260" s="35">
        <f t="shared" si="43"/>
        <v>3.6202964652223488</v>
      </c>
      <c r="E260" s="32"/>
      <c r="F260" s="32"/>
      <c r="G260" s="157"/>
      <c r="H260" s="167">
        <f>Субсидии!B198</f>
        <v>44.5</v>
      </c>
      <c r="I260" s="167">
        <f>Субсидии!C198</f>
        <v>0</v>
      </c>
      <c r="J260" s="32">
        <f t="shared" si="39"/>
        <v>0</v>
      </c>
      <c r="K260" s="32">
        <f>'Субвенции '!B251</f>
        <v>82.9</v>
      </c>
      <c r="L260" s="32">
        <f>'Субвенции '!C251</f>
        <v>12.7</v>
      </c>
      <c r="M260" s="32">
        <f t="shared" si="38"/>
        <v>15.319662243667068</v>
      </c>
      <c r="N260" s="32">
        <f>Иные!B88</f>
        <v>223.4</v>
      </c>
      <c r="O260" s="32">
        <f>Иные!C88</f>
        <v>0</v>
      </c>
      <c r="P260" s="32">
        <f t="shared" si="40"/>
        <v>0</v>
      </c>
    </row>
    <row r="261" spans="1:16" s="36" customFormat="1" ht="51" customHeight="1" x14ac:dyDescent="0.25">
      <c r="A261" s="77" t="s">
        <v>375</v>
      </c>
      <c r="B261" s="35">
        <f t="shared" si="41"/>
        <v>1140</v>
      </c>
      <c r="C261" s="35">
        <f t="shared" si="42"/>
        <v>12.7</v>
      </c>
      <c r="D261" s="35">
        <f t="shared" si="43"/>
        <v>1.1140350877192982</v>
      </c>
      <c r="E261" s="32"/>
      <c r="F261" s="32"/>
      <c r="G261" s="157"/>
      <c r="H261" s="167">
        <f>Субсидии!B199</f>
        <v>936.5</v>
      </c>
      <c r="I261" s="167">
        <f>Субсидии!C199</f>
        <v>0</v>
      </c>
      <c r="J261" s="32">
        <f t="shared" si="39"/>
        <v>0</v>
      </c>
      <c r="K261" s="32">
        <f>'Субвенции '!B252</f>
        <v>82.9</v>
      </c>
      <c r="L261" s="32">
        <f>'Субвенции '!C252</f>
        <v>12.7</v>
      </c>
      <c r="M261" s="32">
        <f t="shared" si="38"/>
        <v>15.319662243667068</v>
      </c>
      <c r="N261" s="32">
        <f>Иные!B89</f>
        <v>120.6</v>
      </c>
      <c r="O261" s="32">
        <f>Иные!C89</f>
        <v>0</v>
      </c>
      <c r="P261" s="32">
        <f t="shared" si="40"/>
        <v>0</v>
      </c>
    </row>
    <row r="262" spans="1:16" s="36" customFormat="1" ht="51" customHeight="1" x14ac:dyDescent="0.25">
      <c r="A262" s="77" t="s">
        <v>376</v>
      </c>
      <c r="B262" s="35">
        <f t="shared" si="41"/>
        <v>216.3</v>
      </c>
      <c r="C262" s="35">
        <f t="shared" si="42"/>
        <v>12.7</v>
      </c>
      <c r="D262" s="35">
        <f t="shared" si="43"/>
        <v>5.8714748035136379</v>
      </c>
      <c r="E262" s="32"/>
      <c r="F262" s="32"/>
      <c r="G262" s="157"/>
      <c r="H262" s="167">
        <f>Субсидии!B200</f>
        <v>20.9</v>
      </c>
      <c r="I262" s="167">
        <f>Субсидии!C200</f>
        <v>0</v>
      </c>
      <c r="J262" s="32">
        <f t="shared" si="39"/>
        <v>0</v>
      </c>
      <c r="K262" s="32">
        <f>'Субвенции '!B253</f>
        <v>82.9</v>
      </c>
      <c r="L262" s="32">
        <f>'Субвенции '!C253</f>
        <v>12.7</v>
      </c>
      <c r="M262" s="32">
        <f t="shared" si="38"/>
        <v>15.319662243667068</v>
      </c>
      <c r="N262" s="32">
        <f>Иные!B90</f>
        <v>112.5</v>
      </c>
      <c r="O262" s="32">
        <f>Иные!C90</f>
        <v>0</v>
      </c>
      <c r="P262" s="32">
        <f t="shared" si="40"/>
        <v>0</v>
      </c>
    </row>
    <row r="263" spans="1:16" s="36" customFormat="1" ht="51" customHeight="1" x14ac:dyDescent="0.25">
      <c r="A263" s="77" t="s">
        <v>377</v>
      </c>
      <c r="B263" s="35">
        <f t="shared" si="41"/>
        <v>206.4</v>
      </c>
      <c r="C263" s="35">
        <f t="shared" si="42"/>
        <v>12.7</v>
      </c>
      <c r="D263" s="35">
        <f t="shared" si="43"/>
        <v>6.1531007751937983</v>
      </c>
      <c r="E263" s="32"/>
      <c r="F263" s="32"/>
      <c r="G263" s="157"/>
      <c r="H263" s="167">
        <f>Субсидии!B201</f>
        <v>2.2999999999999998</v>
      </c>
      <c r="I263" s="167">
        <f>Субсидии!C201</f>
        <v>0</v>
      </c>
      <c r="J263" s="32">
        <f t="shared" si="39"/>
        <v>0</v>
      </c>
      <c r="K263" s="32">
        <f>'Субвенции '!B254</f>
        <v>82.9</v>
      </c>
      <c r="L263" s="32">
        <f>'Субвенции '!C254</f>
        <v>12.7</v>
      </c>
      <c r="M263" s="32">
        <f t="shared" si="38"/>
        <v>15.319662243667068</v>
      </c>
      <c r="N263" s="32">
        <f>Иные!B91</f>
        <v>121.2</v>
      </c>
      <c r="O263" s="32">
        <f>Иные!C91</f>
        <v>0</v>
      </c>
      <c r="P263" s="32">
        <f t="shared" si="40"/>
        <v>0</v>
      </c>
    </row>
    <row r="264" spans="1:16" s="36" customFormat="1" ht="51" customHeight="1" x14ac:dyDescent="0.25">
      <c r="A264" s="77" t="s">
        <v>378</v>
      </c>
      <c r="B264" s="35">
        <f t="shared" si="41"/>
        <v>6215.7</v>
      </c>
      <c r="C264" s="35">
        <f t="shared" si="42"/>
        <v>44.1</v>
      </c>
      <c r="D264" s="35">
        <f t="shared" si="43"/>
        <v>0.70949370143346691</v>
      </c>
      <c r="E264" s="32"/>
      <c r="F264" s="32"/>
      <c r="G264" s="157"/>
      <c r="H264" s="167">
        <f>Субсидии!B202</f>
        <v>5866</v>
      </c>
      <c r="I264" s="167">
        <f>Субсидии!C202</f>
        <v>0</v>
      </c>
      <c r="J264" s="32"/>
      <c r="K264" s="32">
        <f>'Субвенции '!B255</f>
        <v>207.3</v>
      </c>
      <c r="L264" s="32">
        <f>'Субвенции '!C255</f>
        <v>44.1</v>
      </c>
      <c r="M264" s="32">
        <f t="shared" si="38"/>
        <v>21.273516642547033</v>
      </c>
      <c r="N264" s="32">
        <f>Иные!B92</f>
        <v>142.4</v>
      </c>
      <c r="O264" s="32">
        <f>Иные!C92</f>
        <v>0</v>
      </c>
      <c r="P264" s="32">
        <f t="shared" si="40"/>
        <v>0</v>
      </c>
    </row>
    <row r="265" spans="1:16" s="36" customFormat="1" ht="51" customHeight="1" x14ac:dyDescent="0.25">
      <c r="A265" s="77" t="s">
        <v>379</v>
      </c>
      <c r="B265" s="35">
        <f t="shared" si="41"/>
        <v>200.3</v>
      </c>
      <c r="C265" s="35">
        <f t="shared" si="42"/>
        <v>12.7</v>
      </c>
      <c r="D265" s="35">
        <f t="shared" si="43"/>
        <v>6.3404892661008478</v>
      </c>
      <c r="E265" s="32"/>
      <c r="F265" s="32"/>
      <c r="G265" s="157"/>
      <c r="H265" s="167"/>
      <c r="I265" s="167"/>
      <c r="J265" s="32"/>
      <c r="K265" s="32">
        <f>'Субвенции '!B256</f>
        <v>82.9</v>
      </c>
      <c r="L265" s="32">
        <f>'Субвенции '!C256</f>
        <v>12.7</v>
      </c>
      <c r="M265" s="32">
        <f t="shared" si="38"/>
        <v>15.319662243667068</v>
      </c>
      <c r="N265" s="32">
        <f>Иные!B93</f>
        <v>117.4</v>
      </c>
      <c r="O265" s="32">
        <f>Иные!C93</f>
        <v>0</v>
      </c>
      <c r="P265" s="32">
        <f t="shared" si="40"/>
        <v>0</v>
      </c>
    </row>
    <row r="266" spans="1:16" s="36" customFormat="1" ht="51" customHeight="1" x14ac:dyDescent="0.25">
      <c r="A266" s="77" t="s">
        <v>380</v>
      </c>
      <c r="B266" s="35">
        <f t="shared" si="41"/>
        <v>208.7</v>
      </c>
      <c r="C266" s="35">
        <f t="shared" si="42"/>
        <v>12.7</v>
      </c>
      <c r="D266" s="35">
        <f t="shared" si="43"/>
        <v>6.0852898897939625</v>
      </c>
      <c r="E266" s="32"/>
      <c r="F266" s="32"/>
      <c r="G266" s="157"/>
      <c r="H266" s="167"/>
      <c r="I266" s="167"/>
      <c r="J266" s="32"/>
      <c r="K266" s="32">
        <f>'Субвенции '!B257</f>
        <v>82.9</v>
      </c>
      <c r="L266" s="32">
        <f>'Субвенции '!C257</f>
        <v>12.7</v>
      </c>
      <c r="M266" s="32">
        <f t="shared" si="38"/>
        <v>15.319662243667068</v>
      </c>
      <c r="N266" s="32">
        <f>Иные!B94</f>
        <v>125.8</v>
      </c>
      <c r="O266" s="32">
        <f>Иные!C94</f>
        <v>0</v>
      </c>
      <c r="P266" s="32">
        <f t="shared" si="40"/>
        <v>0</v>
      </c>
    </row>
    <row r="267" spans="1:16" s="36" customFormat="1" ht="38.25" customHeight="1" x14ac:dyDescent="0.25">
      <c r="A267" s="77" t="s">
        <v>381</v>
      </c>
      <c r="B267" s="35">
        <f t="shared" si="41"/>
        <v>227.60000000000002</v>
      </c>
      <c r="C267" s="35">
        <f t="shared" si="42"/>
        <v>12.7</v>
      </c>
      <c r="D267" s="35">
        <f t="shared" si="43"/>
        <v>5.5799648506151138</v>
      </c>
      <c r="E267" s="32"/>
      <c r="F267" s="32"/>
      <c r="G267" s="157"/>
      <c r="H267" s="167">
        <f>Субсидии!B203</f>
        <v>10.9</v>
      </c>
      <c r="I267" s="167">
        <f>Субсидии!C203</f>
        <v>0</v>
      </c>
      <c r="J267" s="32">
        <f t="shared" si="39"/>
        <v>0</v>
      </c>
      <c r="K267" s="32">
        <f>'Субвенции '!B258</f>
        <v>82.9</v>
      </c>
      <c r="L267" s="32">
        <f>'Субвенции '!C258</f>
        <v>12.7</v>
      </c>
      <c r="M267" s="32">
        <f t="shared" si="38"/>
        <v>15.319662243667068</v>
      </c>
      <c r="N267" s="32">
        <f>Иные!B95</f>
        <v>133.80000000000001</v>
      </c>
      <c r="O267" s="32">
        <f>Иные!C95</f>
        <v>0</v>
      </c>
      <c r="P267" s="32">
        <f t="shared" si="40"/>
        <v>0</v>
      </c>
    </row>
    <row r="268" spans="1:16" s="36" customFormat="1" ht="51" x14ac:dyDescent="0.25">
      <c r="A268" s="77" t="s">
        <v>382</v>
      </c>
      <c r="B268" s="35">
        <f t="shared" si="41"/>
        <v>20326.8</v>
      </c>
      <c r="C268" s="35">
        <f t="shared" si="42"/>
        <v>0</v>
      </c>
      <c r="D268" s="35">
        <f t="shared" si="43"/>
        <v>0</v>
      </c>
      <c r="E268" s="32"/>
      <c r="F268" s="32"/>
      <c r="G268" s="157"/>
      <c r="H268" s="167">
        <f>Субсидии!B204</f>
        <v>20326.8</v>
      </c>
      <c r="I268" s="167">
        <f>Субсидии!C204</f>
        <v>0</v>
      </c>
      <c r="J268" s="32">
        <f t="shared" si="39"/>
        <v>0</v>
      </c>
      <c r="K268" s="32"/>
      <c r="L268" s="32"/>
      <c r="M268" s="32"/>
      <c r="N268" s="32">
        <f>Иные!B83</f>
        <v>0</v>
      </c>
      <c r="O268" s="32">
        <f>Иные!C83</f>
        <v>0</v>
      </c>
      <c r="P268" s="32"/>
    </row>
    <row r="269" spans="1:16" s="36" customFormat="1" ht="51" x14ac:dyDescent="0.25">
      <c r="A269" s="77" t="s">
        <v>383</v>
      </c>
      <c r="B269" s="35">
        <f t="shared" si="41"/>
        <v>399.6</v>
      </c>
      <c r="C269" s="35">
        <f t="shared" si="42"/>
        <v>56.099999999999994</v>
      </c>
      <c r="D269" s="35">
        <f t="shared" si="43"/>
        <v>14.039039039039036</v>
      </c>
      <c r="E269" s="32"/>
      <c r="F269" s="32"/>
      <c r="G269" s="157"/>
      <c r="H269" s="167">
        <f>Субсидии!B205</f>
        <v>192.3</v>
      </c>
      <c r="I269" s="167">
        <f>Субсидии!C205</f>
        <v>22.3</v>
      </c>
      <c r="J269" s="32">
        <f t="shared" si="39"/>
        <v>11.596463858554342</v>
      </c>
      <c r="K269" s="32">
        <f>'Субвенции '!B259</f>
        <v>207.3</v>
      </c>
      <c r="L269" s="32">
        <f>'Субвенции '!C259</f>
        <v>33.799999999999997</v>
      </c>
      <c r="M269" s="32">
        <f t="shared" si="38"/>
        <v>16.304872165943078</v>
      </c>
      <c r="N269" s="32"/>
      <c r="O269" s="32"/>
      <c r="P269" s="32"/>
    </row>
    <row r="270" spans="1:16" s="36" customFormat="1" ht="51" x14ac:dyDescent="0.25">
      <c r="A270" s="77" t="s">
        <v>384</v>
      </c>
      <c r="B270" s="35">
        <f t="shared" si="41"/>
        <v>347.1</v>
      </c>
      <c r="C270" s="35">
        <f t="shared" si="42"/>
        <v>41</v>
      </c>
      <c r="D270" s="35">
        <f t="shared" si="43"/>
        <v>11.81215787957361</v>
      </c>
      <c r="E270" s="32"/>
      <c r="F270" s="32"/>
      <c r="G270" s="157"/>
      <c r="H270" s="167">
        <f>Субсидии!B206</f>
        <v>139.80000000000001</v>
      </c>
      <c r="I270" s="167">
        <f>Субсидии!C206</f>
        <v>7.2</v>
      </c>
      <c r="J270" s="32">
        <f t="shared" si="39"/>
        <v>5.1502145922746783</v>
      </c>
      <c r="K270" s="32">
        <f>'Субвенции '!B260</f>
        <v>207.3</v>
      </c>
      <c r="L270" s="32">
        <f>'Субвенции '!C260</f>
        <v>33.799999999999997</v>
      </c>
      <c r="M270" s="32">
        <f t="shared" si="38"/>
        <v>16.304872165943078</v>
      </c>
      <c r="N270" s="32"/>
      <c r="O270" s="32"/>
      <c r="P270" s="32"/>
    </row>
    <row r="271" spans="1:16" s="36" customFormat="1" ht="51" x14ac:dyDescent="0.25">
      <c r="A271" s="77" t="s">
        <v>385</v>
      </c>
      <c r="B271" s="35">
        <f t="shared" si="41"/>
        <v>221.10000000000002</v>
      </c>
      <c r="C271" s="35">
        <f t="shared" si="42"/>
        <v>36.099999999999994</v>
      </c>
      <c r="D271" s="35">
        <f t="shared" si="43"/>
        <v>16.327453640886471</v>
      </c>
      <c r="E271" s="32"/>
      <c r="F271" s="32"/>
      <c r="G271" s="157"/>
      <c r="H271" s="167">
        <f>Субсидии!B207</f>
        <v>13.8</v>
      </c>
      <c r="I271" s="167">
        <f>Субсидии!C207</f>
        <v>2.2999999999999998</v>
      </c>
      <c r="J271" s="32">
        <f t="shared" si="39"/>
        <v>16.666666666666664</v>
      </c>
      <c r="K271" s="32">
        <f>'Субвенции '!B261</f>
        <v>207.3</v>
      </c>
      <c r="L271" s="32">
        <f>'Субвенции '!C261</f>
        <v>33.799999999999997</v>
      </c>
      <c r="M271" s="32">
        <f t="shared" si="38"/>
        <v>16.304872165943078</v>
      </c>
      <c r="N271" s="32"/>
      <c r="O271" s="32"/>
      <c r="P271" s="32"/>
    </row>
    <row r="272" spans="1:16" s="36" customFormat="1" ht="51" x14ac:dyDescent="0.25">
      <c r="A272" s="77" t="s">
        <v>386</v>
      </c>
      <c r="B272" s="35">
        <f t="shared" si="41"/>
        <v>256.8</v>
      </c>
      <c r="C272" s="35">
        <f t="shared" si="42"/>
        <v>38.099999999999994</v>
      </c>
      <c r="D272" s="35">
        <f t="shared" si="43"/>
        <v>14.836448598130838</v>
      </c>
      <c r="E272" s="32"/>
      <c r="F272" s="32"/>
      <c r="G272" s="157"/>
      <c r="H272" s="167">
        <f>Субсидии!B208</f>
        <v>49.5</v>
      </c>
      <c r="I272" s="167">
        <f>Субсидии!C208</f>
        <v>4.3</v>
      </c>
      <c r="J272" s="32">
        <f t="shared" si="39"/>
        <v>8.6868686868686851</v>
      </c>
      <c r="K272" s="32">
        <f>'Субвенции '!B262</f>
        <v>207.3</v>
      </c>
      <c r="L272" s="32">
        <f>'Субвенции '!C262</f>
        <v>33.799999999999997</v>
      </c>
      <c r="M272" s="32">
        <f t="shared" si="38"/>
        <v>16.304872165943078</v>
      </c>
      <c r="N272" s="32"/>
      <c r="O272" s="32"/>
      <c r="P272" s="32"/>
    </row>
    <row r="273" spans="1:16" s="36" customFormat="1" ht="51" x14ac:dyDescent="0.25">
      <c r="A273" s="77" t="s">
        <v>387</v>
      </c>
      <c r="B273" s="35">
        <f t="shared" si="41"/>
        <v>816.8</v>
      </c>
      <c r="C273" s="35">
        <f t="shared" si="42"/>
        <v>38.5</v>
      </c>
      <c r="D273" s="35">
        <f t="shared" si="43"/>
        <v>4.7135161606268365</v>
      </c>
      <c r="E273" s="32"/>
      <c r="F273" s="32"/>
      <c r="G273" s="157"/>
      <c r="H273" s="167">
        <f>Субсидии!B209</f>
        <v>609.5</v>
      </c>
      <c r="I273" s="167">
        <f>Субсидии!C209</f>
        <v>4.7</v>
      </c>
      <c r="J273" s="32">
        <f t="shared" si="39"/>
        <v>0.7711238720262511</v>
      </c>
      <c r="K273" s="32">
        <f>'Субвенции '!B263</f>
        <v>207.3</v>
      </c>
      <c r="L273" s="32">
        <f>'Субвенции '!C263</f>
        <v>33.799999999999997</v>
      </c>
      <c r="M273" s="32">
        <f t="shared" si="38"/>
        <v>16.304872165943078</v>
      </c>
      <c r="N273" s="32"/>
      <c r="O273" s="32"/>
      <c r="P273" s="32"/>
    </row>
    <row r="274" spans="1:16" s="36" customFormat="1" ht="51" x14ac:dyDescent="0.25">
      <c r="A274" s="77" t="s">
        <v>388</v>
      </c>
      <c r="B274" s="35">
        <f t="shared" si="41"/>
        <v>144.30000000000001</v>
      </c>
      <c r="C274" s="35">
        <f t="shared" si="42"/>
        <v>18.899999999999999</v>
      </c>
      <c r="D274" s="35">
        <f t="shared" si="43"/>
        <v>13.097713097713095</v>
      </c>
      <c r="E274" s="32"/>
      <c r="F274" s="32"/>
      <c r="G274" s="157"/>
      <c r="H274" s="167">
        <f>Субсидии!B212</f>
        <v>61.4</v>
      </c>
      <c r="I274" s="167">
        <f>Субсидии!C212</f>
        <v>5.0999999999999996</v>
      </c>
      <c r="J274" s="32">
        <f t="shared" si="39"/>
        <v>8.3061889250814325</v>
      </c>
      <c r="K274" s="32">
        <f>'Субвенции '!B264</f>
        <v>82.9</v>
      </c>
      <c r="L274" s="32">
        <f>'Субвенции '!C264</f>
        <v>13.8</v>
      </c>
      <c r="M274" s="32">
        <f t="shared" si="38"/>
        <v>16.646562123039807</v>
      </c>
      <c r="N274" s="32"/>
      <c r="O274" s="32"/>
      <c r="P274" s="32"/>
    </row>
    <row r="275" spans="1:16" s="36" customFormat="1" ht="51" x14ac:dyDescent="0.25">
      <c r="A275" s="77" t="s">
        <v>389</v>
      </c>
      <c r="B275" s="35">
        <f t="shared" si="41"/>
        <v>144.30000000000001</v>
      </c>
      <c r="C275" s="35">
        <f t="shared" si="42"/>
        <v>18.899999999999999</v>
      </c>
      <c r="D275" s="35">
        <f t="shared" si="43"/>
        <v>13.097713097713095</v>
      </c>
      <c r="E275" s="32"/>
      <c r="F275" s="32"/>
      <c r="G275" s="157"/>
      <c r="H275" s="167">
        <f>Субсидии!B211</f>
        <v>61.4</v>
      </c>
      <c r="I275" s="167">
        <f>Субсидии!C211</f>
        <v>5.0999999999999996</v>
      </c>
      <c r="J275" s="32">
        <f t="shared" si="39"/>
        <v>8.3061889250814325</v>
      </c>
      <c r="K275" s="32">
        <f>'Субвенции '!B265</f>
        <v>82.9</v>
      </c>
      <c r="L275" s="32">
        <f>'Субвенции '!C265</f>
        <v>13.8</v>
      </c>
      <c r="M275" s="32">
        <f t="shared" si="38"/>
        <v>16.646562123039807</v>
      </c>
      <c r="N275" s="32"/>
      <c r="O275" s="32"/>
      <c r="P275" s="32"/>
    </row>
    <row r="276" spans="1:16" s="36" customFormat="1" ht="51" x14ac:dyDescent="0.25">
      <c r="A276" s="77" t="s">
        <v>390</v>
      </c>
      <c r="B276" s="35">
        <f t="shared" si="41"/>
        <v>127.30000000000001</v>
      </c>
      <c r="C276" s="35">
        <f t="shared" si="42"/>
        <v>18</v>
      </c>
      <c r="D276" s="35">
        <f t="shared" si="43"/>
        <v>14.139827179890021</v>
      </c>
      <c r="E276" s="32"/>
      <c r="F276" s="32"/>
      <c r="G276" s="157"/>
      <c r="H276" s="167">
        <f>Субсидии!B213</f>
        <v>44.4</v>
      </c>
      <c r="I276" s="167">
        <f>Субсидии!C213</f>
        <v>4.2</v>
      </c>
      <c r="J276" s="32">
        <f t="shared" si="39"/>
        <v>9.4594594594594597</v>
      </c>
      <c r="K276" s="32">
        <f>'Субвенции '!B266</f>
        <v>82.9</v>
      </c>
      <c r="L276" s="32">
        <f>'Субвенции '!C266</f>
        <v>13.8</v>
      </c>
      <c r="M276" s="32">
        <f t="shared" si="38"/>
        <v>16.646562123039807</v>
      </c>
      <c r="N276" s="32"/>
      <c r="O276" s="32"/>
      <c r="P276" s="32"/>
    </row>
    <row r="277" spans="1:16" s="36" customFormat="1" ht="51" x14ac:dyDescent="0.25">
      <c r="A277" s="77" t="s">
        <v>391</v>
      </c>
      <c r="B277" s="35">
        <f t="shared" si="41"/>
        <v>322.60000000000002</v>
      </c>
      <c r="C277" s="35">
        <f t="shared" si="42"/>
        <v>39</v>
      </c>
      <c r="D277" s="35">
        <f t="shared" si="43"/>
        <v>12.089274643521387</v>
      </c>
      <c r="E277" s="32"/>
      <c r="F277" s="32"/>
      <c r="G277" s="157"/>
      <c r="H277" s="167">
        <f>Субсидии!B214</f>
        <v>115.3</v>
      </c>
      <c r="I277" s="167">
        <f>Субсидии!C214</f>
        <v>9.6</v>
      </c>
      <c r="J277" s="32"/>
      <c r="K277" s="32">
        <f>'Субвенции '!B267</f>
        <v>207.3</v>
      </c>
      <c r="L277" s="32">
        <f>'Субвенции '!C267</f>
        <v>29.4</v>
      </c>
      <c r="M277" s="32">
        <f t="shared" si="38"/>
        <v>14.182344428364688</v>
      </c>
      <c r="N277" s="32"/>
      <c r="O277" s="32"/>
      <c r="P277" s="32"/>
    </row>
    <row r="278" spans="1:16" s="36" customFormat="1" ht="38.25" x14ac:dyDescent="0.25">
      <c r="A278" s="77" t="s">
        <v>392</v>
      </c>
      <c r="B278" s="35">
        <f t="shared" si="41"/>
        <v>82.9</v>
      </c>
      <c r="C278" s="35">
        <f t="shared" si="42"/>
        <v>13.8</v>
      </c>
      <c r="D278" s="35">
        <f t="shared" si="43"/>
        <v>16.646562123039807</v>
      </c>
      <c r="E278" s="32"/>
      <c r="F278" s="32"/>
      <c r="G278" s="157"/>
      <c r="H278" s="167"/>
      <c r="I278" s="167"/>
      <c r="J278" s="32"/>
      <c r="K278" s="32">
        <f>'Субвенции '!B268</f>
        <v>82.9</v>
      </c>
      <c r="L278" s="32">
        <f>'Субвенции '!C268</f>
        <v>13.8</v>
      </c>
      <c r="M278" s="32">
        <f t="shared" si="38"/>
        <v>16.646562123039807</v>
      </c>
      <c r="N278" s="32"/>
      <c r="O278" s="32"/>
      <c r="P278" s="32"/>
    </row>
    <row r="279" spans="1:16" s="36" customFormat="1" ht="51" x14ac:dyDescent="0.25">
      <c r="A279" s="77" t="s">
        <v>393</v>
      </c>
      <c r="B279" s="35">
        <f t="shared" si="41"/>
        <v>792.3</v>
      </c>
      <c r="C279" s="35">
        <f t="shared" si="42"/>
        <v>36.5</v>
      </c>
      <c r="D279" s="35">
        <f t="shared" si="43"/>
        <v>4.6068408431149823</v>
      </c>
      <c r="E279" s="32"/>
      <c r="F279" s="32"/>
      <c r="G279" s="157"/>
      <c r="H279" s="167">
        <f>Субсидии!B215</f>
        <v>585</v>
      </c>
      <c r="I279" s="167">
        <f>Субсидии!C215</f>
        <v>7.1</v>
      </c>
      <c r="J279" s="32"/>
      <c r="K279" s="32">
        <f>'Субвенции '!B269</f>
        <v>207.3</v>
      </c>
      <c r="L279" s="32">
        <f>'Субвенции '!C269</f>
        <v>29.4</v>
      </c>
      <c r="M279" s="32">
        <f t="shared" si="38"/>
        <v>14.182344428364688</v>
      </c>
      <c r="N279" s="32"/>
      <c r="O279" s="32"/>
      <c r="P279" s="32"/>
    </row>
    <row r="280" spans="1:16" s="36" customFormat="1" ht="51" x14ac:dyDescent="0.25">
      <c r="A280" s="77" t="s">
        <v>394</v>
      </c>
      <c r="B280" s="35">
        <f t="shared" si="41"/>
        <v>120.7</v>
      </c>
      <c r="C280" s="35">
        <f t="shared" si="42"/>
        <v>18</v>
      </c>
      <c r="D280" s="35">
        <f t="shared" si="43"/>
        <v>14.913007456503728</v>
      </c>
      <c r="E280" s="32"/>
      <c r="F280" s="32"/>
      <c r="G280" s="157"/>
      <c r="H280" s="167">
        <f>Субсидии!B216</f>
        <v>37.799999999999997</v>
      </c>
      <c r="I280" s="167">
        <f>Субсидии!C216</f>
        <v>4.2</v>
      </c>
      <c r="J280" s="32"/>
      <c r="K280" s="32">
        <f>'Субвенции '!B270</f>
        <v>82.9</v>
      </c>
      <c r="L280" s="32">
        <f>'Субвенции '!C270</f>
        <v>13.8</v>
      </c>
      <c r="M280" s="32">
        <f t="shared" si="38"/>
        <v>16.646562123039807</v>
      </c>
      <c r="N280" s="32"/>
      <c r="O280" s="32"/>
      <c r="P280" s="32"/>
    </row>
    <row r="281" spans="1:16" s="36" customFormat="1" ht="38.25" x14ac:dyDescent="0.25">
      <c r="A281" s="77" t="s">
        <v>395</v>
      </c>
      <c r="B281" s="35">
        <f t="shared" si="41"/>
        <v>1536.1</v>
      </c>
      <c r="C281" s="35">
        <f t="shared" si="42"/>
        <v>29.6</v>
      </c>
      <c r="D281" s="35">
        <f t="shared" si="43"/>
        <v>1.9269578803463319</v>
      </c>
      <c r="E281" s="32"/>
      <c r="F281" s="32"/>
      <c r="G281" s="157"/>
      <c r="H281" s="167">
        <f>Субсидии!B217</f>
        <v>1328.8</v>
      </c>
      <c r="I281" s="167">
        <f>Субсидии!C217</f>
        <v>0</v>
      </c>
      <c r="J281" s="32">
        <f t="shared" si="39"/>
        <v>0</v>
      </c>
      <c r="K281" s="32">
        <f>'Субвенции '!B271</f>
        <v>207.3</v>
      </c>
      <c r="L281" s="32">
        <f>'Субвенции '!C271</f>
        <v>29.6</v>
      </c>
      <c r="M281" s="32">
        <f t="shared" si="38"/>
        <v>14.278822961890981</v>
      </c>
      <c r="N281" s="32">
        <f>Иные!B96</f>
        <v>0</v>
      </c>
      <c r="O281" s="32">
        <f>Иные!C96</f>
        <v>0</v>
      </c>
      <c r="P281" s="32"/>
    </row>
    <row r="282" spans="1:16" s="36" customFormat="1" ht="51" x14ac:dyDescent="0.25">
      <c r="A282" s="77" t="s">
        <v>396</v>
      </c>
      <c r="B282" s="35">
        <f t="shared" si="41"/>
        <v>17091.5</v>
      </c>
      <c r="C282" s="35">
        <f t="shared" si="42"/>
        <v>26.4</v>
      </c>
      <c r="D282" s="35">
        <f t="shared" si="43"/>
        <v>0.15446274463914811</v>
      </c>
      <c r="E282" s="32"/>
      <c r="F282" s="32"/>
      <c r="G282" s="157"/>
      <c r="H282" s="167">
        <f>Субсидии!B218</f>
        <v>17091.5</v>
      </c>
      <c r="I282" s="167">
        <f>Субсидии!C218</f>
        <v>26.4</v>
      </c>
      <c r="J282" s="32">
        <f t="shared" si="39"/>
        <v>0.15446274463914811</v>
      </c>
      <c r="K282" s="32"/>
      <c r="L282" s="32"/>
      <c r="M282" s="32"/>
      <c r="N282" s="32"/>
      <c r="O282" s="32"/>
      <c r="P282" s="32"/>
    </row>
    <row r="283" spans="1:16" s="36" customFormat="1" ht="51" x14ac:dyDescent="0.25">
      <c r="A283" s="77" t="s">
        <v>397</v>
      </c>
      <c r="B283" s="35">
        <f t="shared" si="41"/>
        <v>4478.4000000000005</v>
      </c>
      <c r="C283" s="35">
        <f t="shared" si="42"/>
        <v>34</v>
      </c>
      <c r="D283" s="35">
        <f t="shared" si="43"/>
        <v>0.75919971418363696</v>
      </c>
      <c r="E283" s="32"/>
      <c r="F283" s="32"/>
      <c r="G283" s="157"/>
      <c r="H283" s="167">
        <f>Субсидии!B219</f>
        <v>4271.1000000000004</v>
      </c>
      <c r="I283" s="167">
        <f>Субсидии!C219</f>
        <v>0</v>
      </c>
      <c r="J283" s="32">
        <f t="shared" si="39"/>
        <v>0</v>
      </c>
      <c r="K283" s="32">
        <f>'Субвенции '!B272</f>
        <v>207.3</v>
      </c>
      <c r="L283" s="32">
        <f>'Субвенции '!C272</f>
        <v>34</v>
      </c>
      <c r="M283" s="32">
        <f t="shared" si="38"/>
        <v>16.401350699469365</v>
      </c>
      <c r="N283" s="32"/>
      <c r="O283" s="32"/>
      <c r="P283" s="32"/>
    </row>
    <row r="284" spans="1:16" s="36" customFormat="1" ht="51" x14ac:dyDescent="0.25">
      <c r="A284" s="77" t="s">
        <v>398</v>
      </c>
      <c r="B284" s="35">
        <f t="shared" si="41"/>
        <v>3828.3</v>
      </c>
      <c r="C284" s="35">
        <f t="shared" si="42"/>
        <v>10.6</v>
      </c>
      <c r="D284" s="35">
        <f t="shared" si="43"/>
        <v>0.27688530156988739</v>
      </c>
      <c r="E284" s="32"/>
      <c r="F284" s="32"/>
      <c r="G284" s="157"/>
      <c r="H284" s="167">
        <f>Субсидии!B220</f>
        <v>3621</v>
      </c>
      <c r="I284" s="167">
        <f>Субсидии!C220</f>
        <v>0</v>
      </c>
      <c r="J284" s="32">
        <f t="shared" si="39"/>
        <v>0</v>
      </c>
      <c r="K284" s="32">
        <f>'Субвенции '!B273</f>
        <v>207.3</v>
      </c>
      <c r="L284" s="32">
        <f>'Субвенции '!C273</f>
        <v>10.6</v>
      </c>
      <c r="M284" s="32">
        <f t="shared" si="38"/>
        <v>5.1133622768933904</v>
      </c>
      <c r="N284" s="32"/>
      <c r="O284" s="32"/>
      <c r="P284" s="32"/>
    </row>
    <row r="285" spans="1:16" s="36" customFormat="1" ht="51" x14ac:dyDescent="0.25">
      <c r="A285" s="77" t="s">
        <v>399</v>
      </c>
      <c r="B285" s="35">
        <f t="shared" si="41"/>
        <v>582.9</v>
      </c>
      <c r="C285" s="35">
        <f t="shared" si="42"/>
        <v>39.1</v>
      </c>
      <c r="D285" s="35">
        <f t="shared" si="43"/>
        <v>6.707840109795848</v>
      </c>
      <c r="E285" s="32"/>
      <c r="F285" s="32"/>
      <c r="G285" s="157"/>
      <c r="H285" s="167">
        <f>Субсидии!B221</f>
        <v>500</v>
      </c>
      <c r="I285" s="167">
        <f>Субсидии!C221</f>
        <v>0</v>
      </c>
      <c r="J285" s="32">
        <f t="shared" si="39"/>
        <v>0</v>
      </c>
      <c r="K285" s="32">
        <f>'Субвенции '!B274</f>
        <v>82.9</v>
      </c>
      <c r="L285" s="32">
        <f>'Субвенции '!C274</f>
        <v>39.1</v>
      </c>
      <c r="M285" s="32">
        <f t="shared" si="38"/>
        <v>47.165259348612786</v>
      </c>
      <c r="N285" s="32"/>
      <c r="O285" s="32"/>
      <c r="P285" s="32"/>
    </row>
    <row r="286" spans="1:16" s="36" customFormat="1" ht="51" x14ac:dyDescent="0.25">
      <c r="A286" s="77" t="s">
        <v>400</v>
      </c>
      <c r="B286" s="35">
        <f t="shared" si="41"/>
        <v>207.3</v>
      </c>
      <c r="C286" s="35">
        <f t="shared" si="42"/>
        <v>13.5</v>
      </c>
      <c r="D286" s="35">
        <f t="shared" si="43"/>
        <v>6.5123010130246017</v>
      </c>
      <c r="E286" s="32"/>
      <c r="F286" s="32"/>
      <c r="G286" s="157"/>
      <c r="H286" s="167"/>
      <c r="I286" s="167"/>
      <c r="J286" s="32"/>
      <c r="K286" s="32">
        <f>'Субвенции '!B275</f>
        <v>207.3</v>
      </c>
      <c r="L286" s="32">
        <f>'Субвенции '!C275</f>
        <v>13.5</v>
      </c>
      <c r="M286" s="32">
        <f t="shared" si="38"/>
        <v>6.5123010130246017</v>
      </c>
      <c r="N286" s="32"/>
      <c r="O286" s="32"/>
      <c r="P286" s="32"/>
    </row>
    <row r="287" spans="1:16" s="36" customFormat="1" ht="51" x14ac:dyDescent="0.25">
      <c r="A287" s="77" t="s">
        <v>401</v>
      </c>
      <c r="B287" s="35">
        <f t="shared" si="41"/>
        <v>82.9</v>
      </c>
      <c r="C287" s="35">
        <f t="shared" si="42"/>
        <v>31.3</v>
      </c>
      <c r="D287" s="35">
        <f t="shared" si="43"/>
        <v>37.756332931242461</v>
      </c>
      <c r="E287" s="32"/>
      <c r="F287" s="32"/>
      <c r="G287" s="157"/>
      <c r="H287" s="167">
        <f>Субсидии!B222</f>
        <v>0</v>
      </c>
      <c r="I287" s="167">
        <f>Субсидии!C222</f>
        <v>0</v>
      </c>
      <c r="J287" s="32" t="e">
        <f t="shared" si="39"/>
        <v>#DIV/0!</v>
      </c>
      <c r="K287" s="32">
        <f>'Субвенции '!B276</f>
        <v>82.9</v>
      </c>
      <c r="L287" s="32">
        <f>'Субвенции '!C276</f>
        <v>31.3</v>
      </c>
      <c r="M287" s="32">
        <f t="shared" si="38"/>
        <v>37.756332931242461</v>
      </c>
      <c r="N287" s="32"/>
      <c r="O287" s="32"/>
      <c r="P287" s="32"/>
    </row>
    <row r="288" spans="1:16" s="36" customFormat="1" ht="51" x14ac:dyDescent="0.25">
      <c r="A288" s="77" t="s">
        <v>402</v>
      </c>
      <c r="B288" s="35">
        <f t="shared" si="41"/>
        <v>207.3</v>
      </c>
      <c r="C288" s="35">
        <f t="shared" si="42"/>
        <v>33.9</v>
      </c>
      <c r="D288" s="35">
        <f t="shared" si="43"/>
        <v>16.353111432706221</v>
      </c>
      <c r="E288" s="32"/>
      <c r="F288" s="32"/>
      <c r="G288" s="157"/>
      <c r="H288" s="167"/>
      <c r="I288" s="167"/>
      <c r="J288" s="32"/>
      <c r="K288" s="32">
        <f>'Субвенции '!B277</f>
        <v>207.3</v>
      </c>
      <c r="L288" s="32">
        <f>'Субвенции '!C277</f>
        <v>33.9</v>
      </c>
      <c r="M288" s="32">
        <f t="shared" si="38"/>
        <v>16.353111432706221</v>
      </c>
      <c r="N288" s="32"/>
      <c r="O288" s="32"/>
      <c r="P288" s="32"/>
    </row>
    <row r="289" spans="1:16" s="36" customFormat="1" ht="51" x14ac:dyDescent="0.25">
      <c r="A289" s="77" t="s">
        <v>403</v>
      </c>
      <c r="B289" s="35">
        <f t="shared" si="41"/>
        <v>207.3</v>
      </c>
      <c r="C289" s="35">
        <f t="shared" si="42"/>
        <v>33.9</v>
      </c>
      <c r="D289" s="35">
        <f t="shared" si="43"/>
        <v>16.353111432706221</v>
      </c>
      <c r="E289" s="32"/>
      <c r="F289" s="32"/>
      <c r="G289" s="157"/>
      <c r="H289" s="167"/>
      <c r="I289" s="167"/>
      <c r="J289" s="32"/>
      <c r="K289" s="32">
        <f>'Субвенции '!B278</f>
        <v>207.3</v>
      </c>
      <c r="L289" s="32">
        <f>'Субвенции '!C278</f>
        <v>33.9</v>
      </c>
      <c r="M289" s="32">
        <f t="shared" si="38"/>
        <v>16.353111432706221</v>
      </c>
      <c r="N289" s="32"/>
      <c r="O289" s="32"/>
      <c r="P289" s="32"/>
    </row>
    <row r="290" spans="1:16" s="36" customFormat="1" ht="51" x14ac:dyDescent="0.25">
      <c r="A290" s="77" t="s">
        <v>404</v>
      </c>
      <c r="B290" s="35">
        <f t="shared" si="41"/>
        <v>2631.7000000000003</v>
      </c>
      <c r="C290" s="35">
        <f t="shared" si="42"/>
        <v>33.799999999999997</v>
      </c>
      <c r="D290" s="35">
        <f t="shared" si="43"/>
        <v>1.284340920317665</v>
      </c>
      <c r="E290" s="32"/>
      <c r="F290" s="32"/>
      <c r="G290" s="157"/>
      <c r="H290" s="167">
        <f>Субсидии!B223</f>
        <v>2424.4</v>
      </c>
      <c r="I290" s="167">
        <f>Субсидии!C223</f>
        <v>0</v>
      </c>
      <c r="J290" s="32">
        <f t="shared" si="39"/>
        <v>0</v>
      </c>
      <c r="K290" s="32">
        <f>'Субвенции '!B279</f>
        <v>207.3</v>
      </c>
      <c r="L290" s="32">
        <f>'Субвенции '!C279</f>
        <v>33.799999999999997</v>
      </c>
      <c r="M290" s="32">
        <f t="shared" si="38"/>
        <v>16.304872165943078</v>
      </c>
      <c r="N290" s="32"/>
      <c r="O290" s="32"/>
      <c r="P290" s="32"/>
    </row>
    <row r="291" spans="1:16" s="36" customFormat="1" ht="51" x14ac:dyDescent="0.25">
      <c r="A291" s="77" t="s">
        <v>405</v>
      </c>
      <c r="B291" s="35">
        <f t="shared" ref="B291:B296" si="44">E291+H291+K291+N291</f>
        <v>82.9</v>
      </c>
      <c r="C291" s="35">
        <f t="shared" ref="C291:C296" si="45">F291+I291+L291+O291</f>
        <v>11.7</v>
      </c>
      <c r="D291" s="35">
        <f t="shared" ref="D291:D296" si="46">C291/B291*100</f>
        <v>14.113389626055486</v>
      </c>
      <c r="E291" s="32"/>
      <c r="F291" s="32"/>
      <c r="G291" s="157"/>
      <c r="H291" s="167"/>
      <c r="I291" s="167"/>
      <c r="J291" s="32"/>
      <c r="K291" s="32">
        <f>'Субвенции '!B280</f>
        <v>82.9</v>
      </c>
      <c r="L291" s="32">
        <f>'Субвенции '!C280</f>
        <v>11.7</v>
      </c>
      <c r="M291" s="32">
        <f t="shared" si="38"/>
        <v>14.113389626055486</v>
      </c>
      <c r="N291" s="32"/>
      <c r="O291" s="32"/>
      <c r="P291" s="32"/>
    </row>
    <row r="292" spans="1:16" s="36" customFormat="1" ht="51" x14ac:dyDescent="0.25">
      <c r="A292" s="77" t="s">
        <v>406</v>
      </c>
      <c r="B292" s="35">
        <f t="shared" si="44"/>
        <v>82.9</v>
      </c>
      <c r="C292" s="35">
        <f t="shared" si="45"/>
        <v>11.7</v>
      </c>
      <c r="D292" s="35">
        <f t="shared" si="46"/>
        <v>14.113389626055486</v>
      </c>
      <c r="E292" s="32"/>
      <c r="F292" s="32"/>
      <c r="G292" s="157"/>
      <c r="H292" s="167"/>
      <c r="I292" s="167"/>
      <c r="J292" s="32"/>
      <c r="K292" s="32">
        <f>'Субвенции '!B281</f>
        <v>82.9</v>
      </c>
      <c r="L292" s="32">
        <f>'Субвенции '!C281</f>
        <v>11.7</v>
      </c>
      <c r="M292" s="32">
        <f t="shared" si="38"/>
        <v>14.113389626055486</v>
      </c>
      <c r="N292" s="32"/>
      <c r="O292" s="32"/>
      <c r="P292" s="32"/>
    </row>
    <row r="293" spans="1:16" s="36" customFormat="1" ht="38.25" x14ac:dyDescent="0.25">
      <c r="A293" s="77" t="s">
        <v>407</v>
      </c>
      <c r="B293" s="35">
        <f t="shared" si="44"/>
        <v>82.9</v>
      </c>
      <c r="C293" s="35">
        <f t="shared" si="45"/>
        <v>10.3</v>
      </c>
      <c r="D293" s="35">
        <f t="shared" si="46"/>
        <v>12.424607961399277</v>
      </c>
      <c r="E293" s="32"/>
      <c r="F293" s="32"/>
      <c r="G293" s="157"/>
      <c r="H293" s="167"/>
      <c r="I293" s="167"/>
      <c r="J293" s="32"/>
      <c r="K293" s="32">
        <f>'Субвенции '!B282</f>
        <v>82.9</v>
      </c>
      <c r="L293" s="32">
        <f>'Субвенции '!C282</f>
        <v>10.3</v>
      </c>
      <c r="M293" s="32">
        <f t="shared" si="38"/>
        <v>12.424607961399277</v>
      </c>
      <c r="N293" s="32"/>
      <c r="O293" s="32"/>
      <c r="P293" s="32"/>
    </row>
    <row r="294" spans="1:16" s="36" customFormat="1" ht="51" x14ac:dyDescent="0.25">
      <c r="A294" s="77" t="s">
        <v>408</v>
      </c>
      <c r="B294" s="35">
        <f t="shared" si="44"/>
        <v>707.3</v>
      </c>
      <c r="C294" s="35">
        <f t="shared" si="45"/>
        <v>38.200000000000003</v>
      </c>
      <c r="D294" s="35">
        <f t="shared" si="46"/>
        <v>5.4008200197935823</v>
      </c>
      <c r="E294" s="32"/>
      <c r="F294" s="32"/>
      <c r="G294" s="157"/>
      <c r="H294" s="167">
        <f>Субсидии!B225</f>
        <v>500</v>
      </c>
      <c r="I294" s="167">
        <f>Субсидии!C225</f>
        <v>0</v>
      </c>
      <c r="J294" s="32">
        <f t="shared" si="39"/>
        <v>0</v>
      </c>
      <c r="K294" s="32">
        <f>'Субвенции '!B283</f>
        <v>207.3</v>
      </c>
      <c r="L294" s="32">
        <f>'Субвенции '!C283</f>
        <v>38.200000000000003</v>
      </c>
      <c r="M294" s="32">
        <f t="shared" si="38"/>
        <v>18.427399903521465</v>
      </c>
      <c r="N294" s="32"/>
      <c r="O294" s="32"/>
      <c r="P294" s="32"/>
    </row>
    <row r="295" spans="1:16" s="36" customFormat="1" ht="51" x14ac:dyDescent="0.25">
      <c r="A295" s="77" t="s">
        <v>409</v>
      </c>
      <c r="B295" s="35">
        <f t="shared" si="44"/>
        <v>207.3</v>
      </c>
      <c r="C295" s="35">
        <f t="shared" si="45"/>
        <v>29.4</v>
      </c>
      <c r="D295" s="35">
        <f t="shared" si="46"/>
        <v>14.182344428364688</v>
      </c>
      <c r="E295" s="32"/>
      <c r="F295" s="32"/>
      <c r="G295" s="157"/>
      <c r="H295" s="167"/>
      <c r="I295" s="167"/>
      <c r="J295" s="32"/>
      <c r="K295" s="32">
        <f>'Субвенции '!B284</f>
        <v>207.3</v>
      </c>
      <c r="L295" s="32">
        <f>'Субвенции '!C284</f>
        <v>29.4</v>
      </c>
      <c r="M295" s="32">
        <f t="shared" si="38"/>
        <v>14.182344428364688</v>
      </c>
      <c r="N295" s="32"/>
      <c r="O295" s="32"/>
      <c r="P295" s="32"/>
    </row>
    <row r="296" spans="1:16" s="36" customFormat="1" ht="51" x14ac:dyDescent="0.25">
      <c r="A296" s="77" t="s">
        <v>410</v>
      </c>
      <c r="B296" s="35">
        <f t="shared" si="44"/>
        <v>82.9</v>
      </c>
      <c r="C296" s="35">
        <f t="shared" si="45"/>
        <v>11.7</v>
      </c>
      <c r="D296" s="35">
        <f t="shared" si="46"/>
        <v>14.113389626055486</v>
      </c>
      <c r="E296" s="32"/>
      <c r="F296" s="32"/>
      <c r="G296" s="157"/>
      <c r="H296" s="167">
        <f>Субсидии!B226</f>
        <v>0</v>
      </c>
      <c r="I296" s="167">
        <f>Субсидии!C226</f>
        <v>0</v>
      </c>
      <c r="J296" s="32"/>
      <c r="K296" s="32">
        <f>'Субвенции '!B285</f>
        <v>82.9</v>
      </c>
      <c r="L296" s="32">
        <f>'Субвенции '!C285</f>
        <v>11.7</v>
      </c>
      <c r="M296" s="32">
        <f t="shared" si="38"/>
        <v>14.113389626055486</v>
      </c>
      <c r="N296" s="32"/>
      <c r="O296" s="32"/>
      <c r="P296" s="32"/>
    </row>
    <row r="297" spans="1:16" s="36" customFormat="1" ht="47.25" customHeight="1" x14ac:dyDescent="0.25">
      <c r="A297" s="77" t="s">
        <v>411</v>
      </c>
      <c r="B297" s="35"/>
      <c r="C297" s="35"/>
      <c r="D297" s="35"/>
      <c r="E297" s="32"/>
      <c r="F297" s="32"/>
      <c r="G297" s="157"/>
      <c r="H297" s="167">
        <f>Субсидии!B224</f>
        <v>1208</v>
      </c>
      <c r="I297" s="167">
        <f>Субсидии!C224</f>
        <v>0</v>
      </c>
      <c r="J297" s="32">
        <f t="shared" si="39"/>
        <v>0</v>
      </c>
      <c r="K297" s="32"/>
      <c r="L297" s="32"/>
      <c r="M297" s="32"/>
      <c r="N297" s="32">
        <f>Иные!B97</f>
        <v>0</v>
      </c>
      <c r="O297" s="32">
        <f>Иные!C97</f>
        <v>0</v>
      </c>
      <c r="P297" s="32"/>
    </row>
    <row r="298" spans="1:16" s="36" customFormat="1" ht="51" x14ac:dyDescent="0.25">
      <c r="A298" s="77" t="s">
        <v>412</v>
      </c>
      <c r="B298" s="35">
        <f t="shared" ref="B298:B329" si="47">E298+H298+K298+N298</f>
        <v>82.9</v>
      </c>
      <c r="C298" s="35">
        <f t="shared" ref="C298:C329" si="48">F298+I298+L298+O298</f>
        <v>11.7</v>
      </c>
      <c r="D298" s="35">
        <f t="shared" ref="D298:D329" si="49">C298/B298*100</f>
        <v>14.113389626055486</v>
      </c>
      <c r="E298" s="32"/>
      <c r="F298" s="32"/>
      <c r="G298" s="157"/>
      <c r="H298" s="167"/>
      <c r="I298" s="167"/>
      <c r="J298" s="32"/>
      <c r="K298" s="32">
        <f>'Субвенции '!B286</f>
        <v>82.9</v>
      </c>
      <c r="L298" s="32">
        <f>'Субвенции '!C286</f>
        <v>11.7</v>
      </c>
      <c r="M298" s="32">
        <f t="shared" si="38"/>
        <v>14.113389626055486</v>
      </c>
      <c r="N298" s="32"/>
      <c r="O298" s="32"/>
      <c r="P298" s="32"/>
    </row>
    <row r="299" spans="1:16" s="36" customFormat="1" ht="51" customHeight="1" x14ac:dyDescent="0.25">
      <c r="A299" s="77" t="s">
        <v>413</v>
      </c>
      <c r="B299" s="35">
        <f t="shared" si="47"/>
        <v>82.9</v>
      </c>
      <c r="C299" s="35">
        <f t="shared" si="48"/>
        <v>11.8</v>
      </c>
      <c r="D299" s="35">
        <f t="shared" si="49"/>
        <v>14.234016887816647</v>
      </c>
      <c r="E299" s="32"/>
      <c r="F299" s="32"/>
      <c r="G299" s="157"/>
      <c r="H299" s="167"/>
      <c r="I299" s="167"/>
      <c r="J299" s="32"/>
      <c r="K299" s="32">
        <f>'Субвенции '!B287</f>
        <v>82.9</v>
      </c>
      <c r="L299" s="32">
        <f>'Субвенции '!C287</f>
        <v>11.8</v>
      </c>
      <c r="M299" s="32">
        <f t="shared" si="38"/>
        <v>14.234016887816647</v>
      </c>
      <c r="N299" s="32"/>
      <c r="O299" s="32"/>
      <c r="P299" s="32"/>
    </row>
    <row r="300" spans="1:16" s="36" customFormat="1" ht="51" customHeight="1" x14ac:dyDescent="0.25">
      <c r="A300" s="77" t="s">
        <v>414</v>
      </c>
      <c r="B300" s="35">
        <f t="shared" si="47"/>
        <v>82.9</v>
      </c>
      <c r="C300" s="35">
        <f t="shared" si="48"/>
        <v>11.8</v>
      </c>
      <c r="D300" s="35">
        <f t="shared" si="49"/>
        <v>14.234016887816647</v>
      </c>
      <c r="E300" s="32"/>
      <c r="F300" s="32"/>
      <c r="G300" s="157"/>
      <c r="H300" s="167"/>
      <c r="I300" s="167"/>
      <c r="J300" s="32"/>
      <c r="K300" s="32">
        <f>'Субвенции '!B288</f>
        <v>82.9</v>
      </c>
      <c r="L300" s="32">
        <f>'Субвенции '!C288</f>
        <v>11.8</v>
      </c>
      <c r="M300" s="32">
        <f t="shared" si="38"/>
        <v>14.234016887816647</v>
      </c>
      <c r="N300" s="32"/>
      <c r="O300" s="32"/>
      <c r="P300" s="32"/>
    </row>
    <row r="301" spans="1:16" s="36" customFormat="1" ht="51" customHeight="1" x14ac:dyDescent="0.25">
      <c r="A301" s="77" t="s">
        <v>415</v>
      </c>
      <c r="B301" s="35">
        <f t="shared" si="47"/>
        <v>582.9</v>
      </c>
      <c r="C301" s="35">
        <f t="shared" si="48"/>
        <v>11.8</v>
      </c>
      <c r="D301" s="35">
        <f t="shared" si="49"/>
        <v>2.0243609538514327</v>
      </c>
      <c r="E301" s="32"/>
      <c r="F301" s="32"/>
      <c r="G301" s="157"/>
      <c r="H301" s="167">
        <f>Субсидии!B227</f>
        <v>500</v>
      </c>
      <c r="I301" s="167">
        <f>Субсидии!C227</f>
        <v>0</v>
      </c>
      <c r="J301" s="32">
        <f t="shared" si="39"/>
        <v>0</v>
      </c>
      <c r="K301" s="32">
        <f>'Субвенции '!B289</f>
        <v>82.9</v>
      </c>
      <c r="L301" s="32">
        <f>'Субвенции '!C289</f>
        <v>11.8</v>
      </c>
      <c r="M301" s="32">
        <f t="shared" si="38"/>
        <v>14.234016887816647</v>
      </c>
      <c r="N301" s="32"/>
      <c r="O301" s="32"/>
      <c r="P301" s="32"/>
    </row>
    <row r="302" spans="1:16" s="36" customFormat="1" ht="51" customHeight="1" x14ac:dyDescent="0.25">
      <c r="A302" s="77" t="s">
        <v>416</v>
      </c>
      <c r="B302" s="35">
        <f t="shared" si="47"/>
        <v>582.9</v>
      </c>
      <c r="C302" s="35">
        <f t="shared" si="48"/>
        <v>11.8</v>
      </c>
      <c r="D302" s="35">
        <f t="shared" si="49"/>
        <v>2.0243609538514327</v>
      </c>
      <c r="E302" s="32"/>
      <c r="F302" s="32"/>
      <c r="G302" s="157"/>
      <c r="H302" s="167">
        <f>Субсидии!B228</f>
        <v>500</v>
      </c>
      <c r="I302" s="167">
        <f>Субсидии!C228</f>
        <v>0</v>
      </c>
      <c r="J302" s="32"/>
      <c r="K302" s="32">
        <f>'Субвенции '!B290</f>
        <v>82.9</v>
      </c>
      <c r="L302" s="32">
        <f>'Субвенции '!C290</f>
        <v>11.8</v>
      </c>
      <c r="M302" s="32">
        <f t="shared" si="38"/>
        <v>14.234016887816647</v>
      </c>
      <c r="N302" s="32"/>
      <c r="O302" s="32"/>
      <c r="P302" s="32"/>
    </row>
    <row r="303" spans="1:16" s="36" customFormat="1" ht="51" customHeight="1" x14ac:dyDescent="0.25">
      <c r="A303" s="77" t="s">
        <v>417</v>
      </c>
      <c r="B303" s="35">
        <f t="shared" si="47"/>
        <v>82.9</v>
      </c>
      <c r="C303" s="35">
        <f t="shared" si="48"/>
        <v>11.8</v>
      </c>
      <c r="D303" s="35">
        <f t="shared" si="49"/>
        <v>14.234016887816647</v>
      </c>
      <c r="E303" s="32"/>
      <c r="F303" s="32"/>
      <c r="G303" s="157"/>
      <c r="H303" s="167"/>
      <c r="I303" s="167"/>
      <c r="J303" s="32"/>
      <c r="K303" s="32">
        <f>'Субвенции '!B291</f>
        <v>82.9</v>
      </c>
      <c r="L303" s="32">
        <f>'Субвенции '!C291</f>
        <v>11.8</v>
      </c>
      <c r="M303" s="32">
        <f t="shared" si="38"/>
        <v>14.234016887816647</v>
      </c>
      <c r="N303" s="32"/>
      <c r="O303" s="32"/>
      <c r="P303" s="32"/>
    </row>
    <row r="304" spans="1:16" s="36" customFormat="1" ht="51" customHeight="1" x14ac:dyDescent="0.25">
      <c r="A304" s="77" t="s">
        <v>418</v>
      </c>
      <c r="B304" s="35">
        <f t="shared" si="47"/>
        <v>4680.5</v>
      </c>
      <c r="C304" s="35">
        <f t="shared" si="48"/>
        <v>29.5</v>
      </c>
      <c r="D304" s="35">
        <f t="shared" si="49"/>
        <v>0.63027454331802157</v>
      </c>
      <c r="E304" s="32"/>
      <c r="F304" s="32"/>
      <c r="G304" s="157"/>
      <c r="H304" s="167">
        <f>Субсидии!B229</f>
        <v>4473.2</v>
      </c>
      <c r="I304" s="167">
        <f>Субсидии!C229</f>
        <v>0</v>
      </c>
      <c r="J304" s="32">
        <f t="shared" si="39"/>
        <v>0</v>
      </c>
      <c r="K304" s="32">
        <f>'Субвенции '!B292</f>
        <v>207.3</v>
      </c>
      <c r="L304" s="32">
        <f>'Субвенции '!C292</f>
        <v>29.5</v>
      </c>
      <c r="M304" s="32">
        <f t="shared" si="38"/>
        <v>14.230583695127832</v>
      </c>
      <c r="N304" s="32">
        <f>Иные!B98</f>
        <v>0</v>
      </c>
      <c r="O304" s="32">
        <f>Иные!C98</f>
        <v>0</v>
      </c>
      <c r="P304" s="32"/>
    </row>
    <row r="305" spans="1:16" s="36" customFormat="1" ht="51" customHeight="1" x14ac:dyDescent="0.25">
      <c r="A305" s="77" t="s">
        <v>419</v>
      </c>
      <c r="B305" s="35">
        <f t="shared" si="47"/>
        <v>82.9</v>
      </c>
      <c r="C305" s="35">
        <f t="shared" si="48"/>
        <v>11.8</v>
      </c>
      <c r="D305" s="35">
        <f t="shared" si="49"/>
        <v>14.234016887816647</v>
      </c>
      <c r="E305" s="32"/>
      <c r="F305" s="32"/>
      <c r="G305" s="157"/>
      <c r="H305" s="167"/>
      <c r="I305" s="167"/>
      <c r="J305" s="32"/>
      <c r="K305" s="32">
        <f>'Субвенции '!B293</f>
        <v>82.9</v>
      </c>
      <c r="L305" s="32">
        <f>'Субвенции '!C293</f>
        <v>11.8</v>
      </c>
      <c r="M305" s="32">
        <f t="shared" si="38"/>
        <v>14.234016887816647</v>
      </c>
      <c r="N305" s="32"/>
      <c r="O305" s="32"/>
      <c r="P305" s="32"/>
    </row>
    <row r="306" spans="1:16" s="36" customFormat="1" ht="51" x14ac:dyDescent="0.25">
      <c r="A306" s="77" t="s">
        <v>420</v>
      </c>
      <c r="B306" s="35">
        <f t="shared" si="47"/>
        <v>17763.3</v>
      </c>
      <c r="C306" s="35">
        <f t="shared" si="48"/>
        <v>428.4</v>
      </c>
      <c r="D306" s="35">
        <f t="shared" si="49"/>
        <v>2.4117140396210166</v>
      </c>
      <c r="E306" s="32"/>
      <c r="F306" s="32"/>
      <c r="G306" s="157"/>
      <c r="H306" s="167">
        <f>Субсидии!B230</f>
        <v>17763.3</v>
      </c>
      <c r="I306" s="167">
        <f>Субсидии!C230</f>
        <v>428.4</v>
      </c>
      <c r="J306" s="32">
        <f t="shared" si="39"/>
        <v>2.4117140396210166</v>
      </c>
      <c r="K306" s="32"/>
      <c r="L306" s="32"/>
      <c r="M306" s="32"/>
      <c r="N306" s="32">
        <f>Иные!B99</f>
        <v>0</v>
      </c>
      <c r="O306" s="32">
        <f>Иные!C99</f>
        <v>0</v>
      </c>
      <c r="P306" s="32"/>
    </row>
    <row r="307" spans="1:16" s="36" customFormat="1" ht="51" x14ac:dyDescent="0.25">
      <c r="A307" s="77" t="s">
        <v>421</v>
      </c>
      <c r="B307" s="35">
        <f t="shared" si="47"/>
        <v>207.3</v>
      </c>
      <c r="C307" s="35">
        <f t="shared" si="48"/>
        <v>32.1</v>
      </c>
      <c r="D307" s="35">
        <f t="shared" si="49"/>
        <v>15.484804630969609</v>
      </c>
      <c r="E307" s="32"/>
      <c r="F307" s="32"/>
      <c r="G307" s="157"/>
      <c r="H307" s="167"/>
      <c r="I307" s="167"/>
      <c r="J307" s="32"/>
      <c r="K307" s="32">
        <f>'Субвенции '!B294</f>
        <v>207.3</v>
      </c>
      <c r="L307" s="32">
        <f>'Субвенции '!C294</f>
        <v>32.1</v>
      </c>
      <c r="M307" s="32">
        <f t="shared" si="38"/>
        <v>15.484804630969609</v>
      </c>
      <c r="N307" s="32"/>
      <c r="O307" s="32"/>
      <c r="P307" s="32"/>
    </row>
    <row r="308" spans="1:16" s="36" customFormat="1" ht="51" x14ac:dyDescent="0.25">
      <c r="A308" s="77" t="s">
        <v>422</v>
      </c>
      <c r="B308" s="35">
        <f t="shared" si="47"/>
        <v>82.9</v>
      </c>
      <c r="C308" s="35">
        <f t="shared" si="48"/>
        <v>20.7</v>
      </c>
      <c r="D308" s="35">
        <f t="shared" si="49"/>
        <v>24.969843184559711</v>
      </c>
      <c r="E308" s="32"/>
      <c r="F308" s="32"/>
      <c r="G308" s="157"/>
      <c r="H308" s="167"/>
      <c r="I308" s="167"/>
      <c r="J308" s="32"/>
      <c r="K308" s="32">
        <f>'Субвенции '!B295</f>
        <v>82.9</v>
      </c>
      <c r="L308" s="32">
        <f>'Субвенции '!C295</f>
        <v>20.7</v>
      </c>
      <c r="M308" s="32">
        <f t="shared" ref="M308:M373" si="50">L308/K308*100</f>
        <v>24.969843184559711</v>
      </c>
      <c r="N308" s="32"/>
      <c r="O308" s="32"/>
      <c r="P308" s="32"/>
    </row>
    <row r="309" spans="1:16" s="36" customFormat="1" ht="51" x14ac:dyDescent="0.25">
      <c r="A309" s="77" t="s">
        <v>423</v>
      </c>
      <c r="B309" s="35">
        <f t="shared" si="47"/>
        <v>82.9</v>
      </c>
      <c r="C309" s="35">
        <f t="shared" si="48"/>
        <v>12.7</v>
      </c>
      <c r="D309" s="35">
        <f t="shared" si="49"/>
        <v>15.319662243667068</v>
      </c>
      <c r="E309" s="32"/>
      <c r="F309" s="32"/>
      <c r="G309" s="157"/>
      <c r="H309" s="167">
        <f>Субсидии!B232</f>
        <v>0</v>
      </c>
      <c r="I309" s="167">
        <f>Субсидии!C232</f>
        <v>0</v>
      </c>
      <c r="J309" s="32"/>
      <c r="K309" s="32">
        <f>'Субвенции '!B296</f>
        <v>82.9</v>
      </c>
      <c r="L309" s="32">
        <f>'Субвенции '!C296</f>
        <v>12.7</v>
      </c>
      <c r="M309" s="32">
        <f t="shared" si="50"/>
        <v>15.319662243667068</v>
      </c>
      <c r="N309" s="32"/>
      <c r="O309" s="32"/>
      <c r="P309" s="32"/>
    </row>
    <row r="310" spans="1:16" s="36" customFormat="1" ht="51" x14ac:dyDescent="0.25">
      <c r="A310" s="77" t="s">
        <v>424</v>
      </c>
      <c r="B310" s="35">
        <f t="shared" si="47"/>
        <v>207.3</v>
      </c>
      <c r="C310" s="35">
        <f t="shared" si="48"/>
        <v>30.8</v>
      </c>
      <c r="D310" s="35">
        <f t="shared" si="49"/>
        <v>14.857694163048722</v>
      </c>
      <c r="E310" s="32"/>
      <c r="F310" s="32"/>
      <c r="G310" s="157"/>
      <c r="H310" s="167"/>
      <c r="I310" s="167"/>
      <c r="J310" s="32"/>
      <c r="K310" s="32">
        <f>'Субвенции '!B297</f>
        <v>207.3</v>
      </c>
      <c r="L310" s="32">
        <f>'Субвенции '!C297</f>
        <v>30.8</v>
      </c>
      <c r="M310" s="32">
        <f t="shared" si="50"/>
        <v>14.857694163048722</v>
      </c>
      <c r="N310" s="32"/>
      <c r="O310" s="32"/>
      <c r="P310" s="32"/>
    </row>
    <row r="311" spans="1:16" s="36" customFormat="1" ht="51" x14ac:dyDescent="0.25">
      <c r="A311" s="77" t="s">
        <v>425</v>
      </c>
      <c r="B311" s="35">
        <f t="shared" si="47"/>
        <v>207.3</v>
      </c>
      <c r="C311" s="35">
        <f t="shared" si="48"/>
        <v>31.3</v>
      </c>
      <c r="D311" s="35">
        <f t="shared" si="49"/>
        <v>15.098890496864447</v>
      </c>
      <c r="E311" s="32"/>
      <c r="F311" s="32"/>
      <c r="G311" s="157"/>
      <c r="H311" s="167"/>
      <c r="I311" s="167"/>
      <c r="J311" s="32"/>
      <c r="K311" s="32">
        <f>'Субвенции '!B298</f>
        <v>207.3</v>
      </c>
      <c r="L311" s="32">
        <f>'Субвенции '!C298</f>
        <v>31.3</v>
      </c>
      <c r="M311" s="32">
        <f t="shared" si="50"/>
        <v>15.098890496864447</v>
      </c>
      <c r="N311" s="32"/>
      <c r="O311" s="32"/>
      <c r="P311" s="32"/>
    </row>
    <row r="312" spans="1:16" s="36" customFormat="1" ht="51" x14ac:dyDescent="0.25">
      <c r="A312" s="77" t="s">
        <v>426</v>
      </c>
      <c r="B312" s="35">
        <f t="shared" si="47"/>
        <v>207.3</v>
      </c>
      <c r="C312" s="35">
        <f t="shared" si="48"/>
        <v>31.3</v>
      </c>
      <c r="D312" s="35">
        <f t="shared" si="49"/>
        <v>15.098890496864447</v>
      </c>
      <c r="E312" s="32"/>
      <c r="F312" s="32"/>
      <c r="G312" s="157"/>
      <c r="H312" s="167"/>
      <c r="I312" s="167"/>
      <c r="J312" s="32"/>
      <c r="K312" s="32">
        <f>'Субвенции '!B299</f>
        <v>207.3</v>
      </c>
      <c r="L312" s="32">
        <f>'Субвенции '!C299</f>
        <v>31.3</v>
      </c>
      <c r="M312" s="32">
        <f t="shared" si="50"/>
        <v>15.098890496864447</v>
      </c>
      <c r="N312" s="32"/>
      <c r="O312" s="32"/>
      <c r="P312" s="32"/>
    </row>
    <row r="313" spans="1:16" s="36" customFormat="1" ht="63.75" x14ac:dyDescent="0.25">
      <c r="A313" s="77" t="s">
        <v>427</v>
      </c>
      <c r="B313" s="35">
        <f t="shared" si="47"/>
        <v>82.9</v>
      </c>
      <c r="C313" s="35">
        <f t="shared" si="48"/>
        <v>18.100000000000001</v>
      </c>
      <c r="D313" s="35">
        <f t="shared" si="49"/>
        <v>21.833534378769603</v>
      </c>
      <c r="E313" s="32"/>
      <c r="F313" s="32"/>
      <c r="G313" s="157"/>
      <c r="H313" s="167"/>
      <c r="I313" s="167"/>
      <c r="J313" s="32"/>
      <c r="K313" s="32">
        <f>'Субвенции '!B300</f>
        <v>82.9</v>
      </c>
      <c r="L313" s="32">
        <f>'Субвенции '!C300</f>
        <v>18.100000000000001</v>
      </c>
      <c r="M313" s="32">
        <f t="shared" si="50"/>
        <v>21.833534378769603</v>
      </c>
      <c r="N313" s="32"/>
      <c r="O313" s="32"/>
      <c r="P313" s="32"/>
    </row>
    <row r="314" spans="1:16" s="36" customFormat="1" ht="51" customHeight="1" x14ac:dyDescent="0.25">
      <c r="A314" s="77" t="s">
        <v>428</v>
      </c>
      <c r="B314" s="35">
        <f t="shared" si="47"/>
        <v>82.9</v>
      </c>
      <c r="C314" s="35">
        <f t="shared" si="48"/>
        <v>18.899999999999999</v>
      </c>
      <c r="D314" s="35">
        <f t="shared" si="49"/>
        <v>22.798552472858862</v>
      </c>
      <c r="E314" s="32"/>
      <c r="F314" s="32"/>
      <c r="G314" s="157"/>
      <c r="H314" s="167"/>
      <c r="I314" s="167"/>
      <c r="J314" s="32"/>
      <c r="K314" s="32">
        <f>'Субвенции '!B301</f>
        <v>82.9</v>
      </c>
      <c r="L314" s="32">
        <f>'Субвенции '!C301</f>
        <v>18.899999999999999</v>
      </c>
      <c r="M314" s="32">
        <f t="shared" si="50"/>
        <v>22.798552472858862</v>
      </c>
      <c r="N314" s="32"/>
      <c r="O314" s="32"/>
      <c r="P314" s="32"/>
    </row>
    <row r="315" spans="1:16" s="36" customFormat="1" ht="51" customHeight="1" x14ac:dyDescent="0.25">
      <c r="A315" s="77" t="s">
        <v>429</v>
      </c>
      <c r="B315" s="35">
        <f t="shared" si="47"/>
        <v>207.3</v>
      </c>
      <c r="C315" s="35">
        <f t="shared" si="48"/>
        <v>44.1</v>
      </c>
      <c r="D315" s="35">
        <f t="shared" si="49"/>
        <v>21.273516642547033</v>
      </c>
      <c r="E315" s="32"/>
      <c r="F315" s="32"/>
      <c r="G315" s="157"/>
      <c r="H315" s="167"/>
      <c r="I315" s="167"/>
      <c r="J315" s="32"/>
      <c r="K315" s="32">
        <f>'Субвенции '!B302</f>
        <v>207.3</v>
      </c>
      <c r="L315" s="32">
        <f>'Субвенции '!C302</f>
        <v>44.1</v>
      </c>
      <c r="M315" s="32">
        <f t="shared" si="50"/>
        <v>21.273516642547033</v>
      </c>
      <c r="N315" s="32"/>
      <c r="O315" s="32"/>
      <c r="P315" s="32"/>
    </row>
    <row r="316" spans="1:16" s="36" customFormat="1" ht="63.75" x14ac:dyDescent="0.25">
      <c r="A316" s="77" t="s">
        <v>430</v>
      </c>
      <c r="B316" s="35">
        <f t="shared" si="47"/>
        <v>82.9</v>
      </c>
      <c r="C316" s="35">
        <f t="shared" si="48"/>
        <v>17.600000000000001</v>
      </c>
      <c r="D316" s="35">
        <f t="shared" si="49"/>
        <v>21.230398069963812</v>
      </c>
      <c r="E316" s="32"/>
      <c r="F316" s="32"/>
      <c r="G316" s="157"/>
      <c r="H316" s="167">
        <f>Субсидии!B233</f>
        <v>0</v>
      </c>
      <c r="I316" s="167">
        <f>Субсидии!C233</f>
        <v>0</v>
      </c>
      <c r="J316" s="32"/>
      <c r="K316" s="32">
        <f>'Субвенции '!B303</f>
        <v>82.9</v>
      </c>
      <c r="L316" s="32">
        <f>'Субвенции '!C303</f>
        <v>17.600000000000001</v>
      </c>
      <c r="M316" s="32">
        <f t="shared" si="50"/>
        <v>21.230398069963812</v>
      </c>
      <c r="N316" s="32"/>
      <c r="O316" s="32"/>
      <c r="P316" s="32"/>
    </row>
    <row r="317" spans="1:16" s="36" customFormat="1" ht="63.75" x14ac:dyDescent="0.25">
      <c r="A317" s="77" t="s">
        <v>431</v>
      </c>
      <c r="B317" s="35">
        <f t="shared" si="47"/>
        <v>582.9</v>
      </c>
      <c r="C317" s="35">
        <f t="shared" si="48"/>
        <v>18.8</v>
      </c>
      <c r="D317" s="35">
        <f t="shared" si="49"/>
        <v>3.2252530451192314</v>
      </c>
      <c r="E317" s="32"/>
      <c r="F317" s="32"/>
      <c r="G317" s="157"/>
      <c r="H317" s="167">
        <f>Субсидии!B234</f>
        <v>500</v>
      </c>
      <c r="I317" s="167">
        <f>Субсидии!C234</f>
        <v>0</v>
      </c>
      <c r="J317" s="32"/>
      <c r="K317" s="32">
        <f>'Субвенции '!B304</f>
        <v>82.9</v>
      </c>
      <c r="L317" s="32">
        <f>'Субвенции '!C304</f>
        <v>18.8</v>
      </c>
      <c r="M317" s="32">
        <f t="shared" si="50"/>
        <v>22.677925211097708</v>
      </c>
      <c r="N317" s="32"/>
      <c r="O317" s="32"/>
      <c r="P317" s="32"/>
    </row>
    <row r="318" spans="1:16" s="36" customFormat="1" ht="63.75" x14ac:dyDescent="0.25">
      <c r="A318" s="77" t="s">
        <v>432</v>
      </c>
      <c r="B318" s="35">
        <f t="shared" si="47"/>
        <v>5414.1</v>
      </c>
      <c r="C318" s="35">
        <f t="shared" si="48"/>
        <v>95.9</v>
      </c>
      <c r="D318" s="35">
        <f t="shared" si="49"/>
        <v>1.7713008625625681</v>
      </c>
      <c r="E318" s="32"/>
      <c r="F318" s="32"/>
      <c r="G318" s="157"/>
      <c r="H318" s="167">
        <f>Субсидии!B235</f>
        <v>4999.5</v>
      </c>
      <c r="I318" s="167">
        <f>Субсидии!C235</f>
        <v>0</v>
      </c>
      <c r="J318" s="32"/>
      <c r="K318" s="32">
        <f>'Субвенции '!B305</f>
        <v>414.6</v>
      </c>
      <c r="L318" s="32">
        <f>'Субвенции '!C305</f>
        <v>95.9</v>
      </c>
      <c r="M318" s="32">
        <f t="shared" si="50"/>
        <v>23.130728412928121</v>
      </c>
      <c r="N318" s="32">
        <f>Иные!B100</f>
        <v>0</v>
      </c>
      <c r="O318" s="32">
        <f>Иные!C100</f>
        <v>0</v>
      </c>
      <c r="P318" s="32"/>
    </row>
    <row r="319" spans="1:16" s="36" customFormat="1" ht="63.75" x14ac:dyDescent="0.25">
      <c r="A319" s="77" t="s">
        <v>433</v>
      </c>
      <c r="B319" s="35">
        <f t="shared" si="47"/>
        <v>1290.5999999999999</v>
      </c>
      <c r="C319" s="35">
        <f t="shared" si="48"/>
        <v>43.9</v>
      </c>
      <c r="D319" s="35">
        <f t="shared" si="49"/>
        <v>3.4015186734852008</v>
      </c>
      <c r="E319" s="32"/>
      <c r="F319" s="32"/>
      <c r="G319" s="157"/>
      <c r="H319" s="167">
        <f>Субсидии!B236</f>
        <v>1083.3</v>
      </c>
      <c r="I319" s="167">
        <f>Субсидии!C236</f>
        <v>0</v>
      </c>
      <c r="J319" s="32">
        <f t="shared" ref="J319:J373" si="51">I319/H319*100</f>
        <v>0</v>
      </c>
      <c r="K319" s="32">
        <f>'Субвенции '!B306</f>
        <v>207.3</v>
      </c>
      <c r="L319" s="32">
        <f>'Субвенции '!C306</f>
        <v>43.9</v>
      </c>
      <c r="M319" s="32">
        <f t="shared" si="50"/>
        <v>21.177038109020742</v>
      </c>
      <c r="N319" s="32"/>
      <c r="O319" s="32"/>
      <c r="P319" s="32"/>
    </row>
    <row r="320" spans="1:16" s="36" customFormat="1" ht="63.75" x14ac:dyDescent="0.25">
      <c r="A320" s="77" t="s">
        <v>434</v>
      </c>
      <c r="B320" s="35">
        <f t="shared" si="47"/>
        <v>582.9</v>
      </c>
      <c r="C320" s="35">
        <f t="shared" si="48"/>
        <v>18.399999999999999</v>
      </c>
      <c r="D320" s="35">
        <f t="shared" si="49"/>
        <v>3.1566306399039283</v>
      </c>
      <c r="E320" s="32"/>
      <c r="F320" s="32"/>
      <c r="G320" s="157"/>
      <c r="H320" s="167">
        <f>Субсидии!B237</f>
        <v>500</v>
      </c>
      <c r="I320" s="167">
        <f>Субсидии!C237</f>
        <v>0</v>
      </c>
      <c r="J320" s="32"/>
      <c r="K320" s="32">
        <f>'Субвенции '!B307</f>
        <v>82.9</v>
      </c>
      <c r="L320" s="32">
        <f>'Субвенции '!C307</f>
        <v>18.399999999999999</v>
      </c>
      <c r="M320" s="32">
        <f t="shared" si="50"/>
        <v>22.195416164053071</v>
      </c>
      <c r="N320" s="32"/>
      <c r="O320" s="32"/>
      <c r="P320" s="32"/>
    </row>
    <row r="321" spans="1:16" s="36" customFormat="1" ht="51" x14ac:dyDescent="0.25">
      <c r="A321" s="77" t="s">
        <v>435</v>
      </c>
      <c r="B321" s="35">
        <f t="shared" si="47"/>
        <v>207.3</v>
      </c>
      <c r="C321" s="35">
        <f t="shared" si="48"/>
        <v>34.6</v>
      </c>
      <c r="D321" s="35">
        <f t="shared" si="49"/>
        <v>16.690786300048238</v>
      </c>
      <c r="E321" s="32"/>
      <c r="F321" s="32"/>
      <c r="G321" s="157"/>
      <c r="H321" s="167">
        <f>Субсидии!B238</f>
        <v>0</v>
      </c>
      <c r="I321" s="167">
        <f>Субсидии!C238</f>
        <v>0</v>
      </c>
      <c r="J321" s="32"/>
      <c r="K321" s="32">
        <f>'Субвенции '!B308</f>
        <v>207.3</v>
      </c>
      <c r="L321" s="32">
        <f>'Субвенции '!C308</f>
        <v>34.6</v>
      </c>
      <c r="M321" s="32">
        <f t="shared" si="50"/>
        <v>16.690786300048238</v>
      </c>
      <c r="N321" s="32"/>
      <c r="O321" s="32"/>
      <c r="P321" s="32"/>
    </row>
    <row r="322" spans="1:16" s="36" customFormat="1" ht="38.25" customHeight="1" x14ac:dyDescent="0.25">
      <c r="A322" s="77" t="s">
        <v>436</v>
      </c>
      <c r="B322" s="35">
        <f t="shared" si="47"/>
        <v>2510.5130000000004</v>
      </c>
      <c r="C322" s="35">
        <f t="shared" si="48"/>
        <v>30.2</v>
      </c>
      <c r="D322" s="35">
        <f t="shared" si="49"/>
        <v>1.2029413908631421</v>
      </c>
      <c r="E322" s="32"/>
      <c r="F322" s="32"/>
      <c r="G322" s="157"/>
      <c r="H322" s="167">
        <f>Субсидии!B239</f>
        <v>2303.2130000000002</v>
      </c>
      <c r="I322" s="167">
        <f>Субсидии!C239</f>
        <v>0</v>
      </c>
      <c r="J322" s="32"/>
      <c r="K322" s="32">
        <f>'Субвенции '!B309</f>
        <v>207.3</v>
      </c>
      <c r="L322" s="32">
        <f>'Субвенции '!C309</f>
        <v>30.2</v>
      </c>
      <c r="M322" s="32">
        <f t="shared" si="50"/>
        <v>14.568258562469849</v>
      </c>
      <c r="N322" s="32"/>
      <c r="O322" s="32"/>
      <c r="P322" s="32"/>
    </row>
    <row r="323" spans="1:16" s="36" customFormat="1" ht="51" x14ac:dyDescent="0.25">
      <c r="A323" s="77" t="s">
        <v>437</v>
      </c>
      <c r="B323" s="35">
        <f t="shared" si="47"/>
        <v>207.3</v>
      </c>
      <c r="C323" s="35">
        <f t="shared" si="48"/>
        <v>45.5</v>
      </c>
      <c r="D323" s="35">
        <f t="shared" si="49"/>
        <v>21.948866377231067</v>
      </c>
      <c r="E323" s="32"/>
      <c r="F323" s="32"/>
      <c r="G323" s="157"/>
      <c r="H323" s="167"/>
      <c r="I323" s="167"/>
      <c r="J323" s="32"/>
      <c r="K323" s="32">
        <f>'Субвенции '!B310</f>
        <v>207.3</v>
      </c>
      <c r="L323" s="32">
        <f>'Субвенции '!C310</f>
        <v>45.5</v>
      </c>
      <c r="M323" s="32">
        <f t="shared" si="50"/>
        <v>21.948866377231067</v>
      </c>
      <c r="N323" s="32"/>
      <c r="O323" s="32"/>
      <c r="P323" s="32"/>
    </row>
    <row r="324" spans="1:16" s="36" customFormat="1" ht="51" x14ac:dyDescent="0.25">
      <c r="A324" s="77" t="s">
        <v>438</v>
      </c>
      <c r="B324" s="35">
        <f t="shared" si="47"/>
        <v>257.3</v>
      </c>
      <c r="C324" s="35">
        <f t="shared" si="48"/>
        <v>33.4</v>
      </c>
      <c r="D324" s="35">
        <f t="shared" si="49"/>
        <v>12.980956082394091</v>
      </c>
      <c r="E324" s="32"/>
      <c r="F324" s="32"/>
      <c r="G324" s="157"/>
      <c r="H324" s="167">
        <f>Субсидии!B210</f>
        <v>50</v>
      </c>
      <c r="I324" s="167">
        <f>Субсидии!C210</f>
        <v>0</v>
      </c>
      <c r="J324" s="32"/>
      <c r="K324" s="32">
        <f>'Субвенции '!B311</f>
        <v>207.3</v>
      </c>
      <c r="L324" s="32">
        <f>'Субвенции '!C311</f>
        <v>33.4</v>
      </c>
      <c r="M324" s="32">
        <f t="shared" si="50"/>
        <v>16.111915098890496</v>
      </c>
      <c r="N324" s="32"/>
      <c r="O324" s="32"/>
      <c r="P324" s="32"/>
    </row>
    <row r="325" spans="1:16" s="36" customFormat="1" ht="51" x14ac:dyDescent="0.25">
      <c r="A325" s="77" t="s">
        <v>439</v>
      </c>
      <c r="B325" s="35">
        <f t="shared" si="47"/>
        <v>13193</v>
      </c>
      <c r="C325" s="35">
        <f t="shared" si="48"/>
        <v>30</v>
      </c>
      <c r="D325" s="35">
        <f t="shared" si="49"/>
        <v>0.22739331463654966</v>
      </c>
      <c r="E325" s="32"/>
      <c r="F325" s="32"/>
      <c r="G325" s="157"/>
      <c r="H325" s="167">
        <f>Субсидии!B240</f>
        <v>12985.7</v>
      </c>
      <c r="I325" s="167">
        <f>Субсидии!C240</f>
        <v>0</v>
      </c>
      <c r="J325" s="32"/>
      <c r="K325" s="32">
        <f>'Субвенции '!B312</f>
        <v>207.3</v>
      </c>
      <c r="L325" s="32">
        <f>'Субвенции '!C312</f>
        <v>30</v>
      </c>
      <c r="M325" s="32">
        <f t="shared" si="50"/>
        <v>14.471780028943559</v>
      </c>
      <c r="N325" s="32"/>
      <c r="O325" s="32"/>
      <c r="P325" s="32"/>
    </row>
    <row r="326" spans="1:16" s="36" customFormat="1" ht="51" x14ac:dyDescent="0.25">
      <c r="A326" s="77" t="s">
        <v>440</v>
      </c>
      <c r="B326" s="35">
        <f t="shared" si="47"/>
        <v>297.10000000000002</v>
      </c>
      <c r="C326" s="35">
        <f t="shared" si="48"/>
        <v>34.6</v>
      </c>
      <c r="D326" s="35">
        <f t="shared" si="49"/>
        <v>11.64591046785594</v>
      </c>
      <c r="E326" s="32"/>
      <c r="F326" s="32"/>
      <c r="G326" s="157"/>
      <c r="H326" s="167">
        <f>Субсидии!B241</f>
        <v>89.8</v>
      </c>
      <c r="I326" s="167">
        <f>Субсидии!C241</f>
        <v>4.5999999999999996</v>
      </c>
      <c r="J326" s="32">
        <f t="shared" si="51"/>
        <v>5.1224944320712691</v>
      </c>
      <c r="K326" s="32">
        <f>'Субвенции '!B313</f>
        <v>207.3</v>
      </c>
      <c r="L326" s="32">
        <f>'Субвенции '!C313</f>
        <v>30</v>
      </c>
      <c r="M326" s="32">
        <f t="shared" si="50"/>
        <v>14.471780028943559</v>
      </c>
      <c r="N326" s="32"/>
      <c r="O326" s="32"/>
      <c r="P326" s="32"/>
    </row>
    <row r="327" spans="1:16" s="36" customFormat="1" ht="51" x14ac:dyDescent="0.25">
      <c r="A327" s="77" t="s">
        <v>441</v>
      </c>
      <c r="B327" s="35">
        <f t="shared" si="47"/>
        <v>297.10000000000002</v>
      </c>
      <c r="C327" s="35">
        <f t="shared" si="48"/>
        <v>42.1</v>
      </c>
      <c r="D327" s="35">
        <f t="shared" si="49"/>
        <v>14.170313025917199</v>
      </c>
      <c r="E327" s="32"/>
      <c r="F327" s="32"/>
      <c r="G327" s="157"/>
      <c r="H327" s="167">
        <f>Субсидии!B242</f>
        <v>89.8</v>
      </c>
      <c r="I327" s="167">
        <f>Субсидии!C242</f>
        <v>7.9</v>
      </c>
      <c r="J327" s="32"/>
      <c r="K327" s="32">
        <f>'Субвенции '!B314</f>
        <v>207.3</v>
      </c>
      <c r="L327" s="32">
        <f>'Субвенции '!C314</f>
        <v>34.200000000000003</v>
      </c>
      <c r="M327" s="32">
        <f t="shared" si="50"/>
        <v>16.49782923299566</v>
      </c>
      <c r="N327" s="32"/>
      <c r="O327" s="32"/>
      <c r="P327" s="32"/>
    </row>
    <row r="328" spans="1:16" s="36" customFormat="1" ht="38.25" customHeight="1" x14ac:dyDescent="0.25">
      <c r="A328" s="77" t="s">
        <v>442</v>
      </c>
      <c r="B328" s="35">
        <f t="shared" si="47"/>
        <v>207.3</v>
      </c>
      <c r="C328" s="35">
        <f t="shared" si="48"/>
        <v>33.4</v>
      </c>
      <c r="D328" s="35">
        <f t="shared" si="49"/>
        <v>16.111915098890496</v>
      </c>
      <c r="E328" s="32"/>
      <c r="F328" s="32"/>
      <c r="G328" s="157"/>
      <c r="H328" s="167"/>
      <c r="I328" s="167"/>
      <c r="J328" s="32"/>
      <c r="K328" s="32">
        <f>'Субвенции '!B315</f>
        <v>207.3</v>
      </c>
      <c r="L328" s="32">
        <f>'Субвенции '!C315</f>
        <v>33.4</v>
      </c>
      <c r="M328" s="32">
        <f t="shared" si="50"/>
        <v>16.111915098890496</v>
      </c>
      <c r="N328" s="32"/>
      <c r="O328" s="32"/>
      <c r="P328" s="32"/>
    </row>
    <row r="329" spans="1:16" s="36" customFormat="1" ht="51" x14ac:dyDescent="0.25">
      <c r="A329" s="77" t="s">
        <v>443</v>
      </c>
      <c r="B329" s="35">
        <f t="shared" si="47"/>
        <v>753.7</v>
      </c>
      <c r="C329" s="35">
        <f t="shared" si="48"/>
        <v>36.299999999999997</v>
      </c>
      <c r="D329" s="35">
        <f t="shared" si="49"/>
        <v>4.8162398832426687</v>
      </c>
      <c r="E329" s="32"/>
      <c r="F329" s="32"/>
      <c r="G329" s="157"/>
      <c r="H329" s="167">
        <f>Субсидии!B243</f>
        <v>546.4</v>
      </c>
      <c r="I329" s="167">
        <f>Субсидии!C243</f>
        <v>6.9</v>
      </c>
      <c r="J329" s="32"/>
      <c r="K329" s="32">
        <f>'Субвенции '!B316</f>
        <v>207.3</v>
      </c>
      <c r="L329" s="32">
        <f>'Субвенции '!C316</f>
        <v>29.4</v>
      </c>
      <c r="M329" s="32">
        <f t="shared" si="50"/>
        <v>14.182344428364688</v>
      </c>
      <c r="N329" s="32"/>
      <c r="O329" s="32"/>
      <c r="P329" s="32"/>
    </row>
    <row r="330" spans="1:16" s="36" customFormat="1" ht="51" x14ac:dyDescent="0.25">
      <c r="A330" s="77" t="s">
        <v>444</v>
      </c>
      <c r="B330" s="35">
        <f t="shared" ref="B330:B362" si="52">E330+H330+K330+N330</f>
        <v>207.3</v>
      </c>
      <c r="C330" s="35">
        <f t="shared" ref="C330:C362" si="53">F330+I330+L330+O330</f>
        <v>32.700000000000003</v>
      </c>
      <c r="D330" s="35">
        <f t="shared" ref="D330:D363" si="54">C330/B330*100</f>
        <v>15.774240231548481</v>
      </c>
      <c r="E330" s="32"/>
      <c r="F330" s="32"/>
      <c r="G330" s="157"/>
      <c r="H330" s="167"/>
      <c r="I330" s="167"/>
      <c r="J330" s="32"/>
      <c r="K330" s="32">
        <f>'Субвенции '!B317</f>
        <v>207.3</v>
      </c>
      <c r="L330" s="32">
        <f>'Субвенции '!C317</f>
        <v>32.700000000000003</v>
      </c>
      <c r="M330" s="32">
        <f t="shared" si="50"/>
        <v>15.774240231548481</v>
      </c>
      <c r="N330" s="32"/>
      <c r="O330" s="32"/>
      <c r="P330" s="32"/>
    </row>
    <row r="331" spans="1:16" s="36" customFormat="1" ht="51" x14ac:dyDescent="0.25">
      <c r="A331" s="77" t="s">
        <v>445</v>
      </c>
      <c r="B331" s="35">
        <f t="shared" si="52"/>
        <v>207.3</v>
      </c>
      <c r="C331" s="35">
        <f t="shared" si="53"/>
        <v>43.3</v>
      </c>
      <c r="D331" s="35">
        <f t="shared" si="54"/>
        <v>20.887602508441869</v>
      </c>
      <c r="E331" s="32"/>
      <c r="F331" s="32"/>
      <c r="G331" s="157"/>
      <c r="H331" s="167">
        <f>Субсидии!B244</f>
        <v>0</v>
      </c>
      <c r="I331" s="167">
        <f>Субсидии!C244</f>
        <v>0</v>
      </c>
      <c r="J331" s="32"/>
      <c r="K331" s="32">
        <f>'Субвенции '!B318</f>
        <v>207.3</v>
      </c>
      <c r="L331" s="32">
        <f>'Субвенции '!C318</f>
        <v>43.3</v>
      </c>
      <c r="M331" s="32">
        <f t="shared" si="50"/>
        <v>20.887602508441869</v>
      </c>
      <c r="N331" s="32"/>
      <c r="O331" s="32"/>
      <c r="P331" s="32"/>
    </row>
    <row r="332" spans="1:16" s="36" customFormat="1" ht="51" x14ac:dyDescent="0.25">
      <c r="A332" s="77" t="s">
        <v>446</v>
      </c>
      <c r="B332" s="35">
        <f t="shared" si="52"/>
        <v>207.3</v>
      </c>
      <c r="C332" s="35">
        <f t="shared" si="53"/>
        <v>37.299999999999997</v>
      </c>
      <c r="D332" s="35">
        <f t="shared" si="54"/>
        <v>17.993246502653157</v>
      </c>
      <c r="E332" s="32"/>
      <c r="F332" s="32"/>
      <c r="G332" s="157"/>
      <c r="H332" s="167"/>
      <c r="I332" s="167"/>
      <c r="J332" s="32"/>
      <c r="K332" s="32">
        <f>'Субвенции '!B319</f>
        <v>207.3</v>
      </c>
      <c r="L332" s="32">
        <f>'Субвенции '!C319</f>
        <v>37.299999999999997</v>
      </c>
      <c r="M332" s="32">
        <f t="shared" si="50"/>
        <v>17.993246502653157</v>
      </c>
      <c r="N332" s="32"/>
      <c r="O332" s="32"/>
      <c r="P332" s="32"/>
    </row>
    <row r="333" spans="1:16" s="36" customFormat="1" ht="51" x14ac:dyDescent="0.25">
      <c r="A333" s="77" t="s">
        <v>447</v>
      </c>
      <c r="B333" s="35">
        <f t="shared" si="52"/>
        <v>207.3</v>
      </c>
      <c r="C333" s="35">
        <f t="shared" si="53"/>
        <v>33.1</v>
      </c>
      <c r="D333" s="35">
        <f t="shared" si="54"/>
        <v>15.967197298601061</v>
      </c>
      <c r="E333" s="32"/>
      <c r="F333" s="32"/>
      <c r="G333" s="157"/>
      <c r="H333" s="167"/>
      <c r="I333" s="167"/>
      <c r="J333" s="32"/>
      <c r="K333" s="32">
        <f>'Субвенции '!B320</f>
        <v>207.3</v>
      </c>
      <c r="L333" s="32">
        <f>'Субвенции '!C320</f>
        <v>33.1</v>
      </c>
      <c r="M333" s="32">
        <f t="shared" si="50"/>
        <v>15.967197298601061</v>
      </c>
      <c r="N333" s="32"/>
      <c r="O333" s="32"/>
      <c r="P333" s="32"/>
    </row>
    <row r="334" spans="1:16" s="36" customFormat="1" ht="51" x14ac:dyDescent="0.25">
      <c r="A334" s="77" t="s">
        <v>448</v>
      </c>
      <c r="B334" s="35">
        <f t="shared" si="52"/>
        <v>0</v>
      </c>
      <c r="C334" s="35">
        <f t="shared" si="53"/>
        <v>0</v>
      </c>
      <c r="D334" s="35"/>
      <c r="E334" s="32"/>
      <c r="F334" s="32"/>
      <c r="G334" s="157"/>
      <c r="H334" s="167"/>
      <c r="I334" s="167"/>
      <c r="J334" s="32"/>
      <c r="K334" s="32">
        <f>'Субвенции '!B321</f>
        <v>0</v>
      </c>
      <c r="L334" s="32">
        <f>'Субвенции '!C321</f>
        <v>0</v>
      </c>
      <c r="M334" s="32"/>
      <c r="N334" s="32"/>
      <c r="O334" s="32"/>
      <c r="P334" s="32"/>
    </row>
    <row r="335" spans="1:16" s="36" customFormat="1" ht="51" x14ac:dyDescent="0.25">
      <c r="A335" s="77" t="s">
        <v>449</v>
      </c>
      <c r="B335" s="35">
        <f t="shared" si="52"/>
        <v>82.9</v>
      </c>
      <c r="C335" s="35">
        <f t="shared" si="53"/>
        <v>13.1</v>
      </c>
      <c r="D335" s="35">
        <f t="shared" si="54"/>
        <v>15.8021712907117</v>
      </c>
      <c r="E335" s="32"/>
      <c r="F335" s="32"/>
      <c r="G335" s="157"/>
      <c r="H335" s="167">
        <f>Субсидии!B245</f>
        <v>0</v>
      </c>
      <c r="I335" s="167">
        <f>Субсидии!C245</f>
        <v>0</v>
      </c>
      <c r="J335" s="32"/>
      <c r="K335" s="32">
        <f>'Субвенции '!B322</f>
        <v>82.9</v>
      </c>
      <c r="L335" s="32">
        <f>'Субвенции '!C322</f>
        <v>13.1</v>
      </c>
      <c r="M335" s="32">
        <f t="shared" si="50"/>
        <v>15.8021712907117</v>
      </c>
      <c r="N335" s="32"/>
      <c r="O335" s="32"/>
      <c r="P335" s="32"/>
    </row>
    <row r="336" spans="1:16" s="36" customFormat="1" ht="51" x14ac:dyDescent="0.25">
      <c r="A336" s="77" t="s">
        <v>450</v>
      </c>
      <c r="B336" s="35">
        <f t="shared" si="52"/>
        <v>82.9</v>
      </c>
      <c r="C336" s="35">
        <f t="shared" si="53"/>
        <v>13.6</v>
      </c>
      <c r="D336" s="35">
        <f t="shared" si="54"/>
        <v>16.405307599517492</v>
      </c>
      <c r="E336" s="32"/>
      <c r="F336" s="32"/>
      <c r="G336" s="157"/>
      <c r="H336" s="167"/>
      <c r="I336" s="167"/>
      <c r="J336" s="32"/>
      <c r="K336" s="32">
        <f>'Субвенции '!B323</f>
        <v>82.9</v>
      </c>
      <c r="L336" s="32">
        <f>'Субвенции '!C323</f>
        <v>13.6</v>
      </c>
      <c r="M336" s="32">
        <f t="shared" si="50"/>
        <v>16.405307599517492</v>
      </c>
      <c r="N336" s="32"/>
      <c r="O336" s="32"/>
      <c r="P336" s="32"/>
    </row>
    <row r="337" spans="1:16" s="36" customFormat="1" ht="51" x14ac:dyDescent="0.25">
      <c r="A337" s="77" t="s">
        <v>451</v>
      </c>
      <c r="B337" s="35">
        <f t="shared" si="52"/>
        <v>0</v>
      </c>
      <c r="C337" s="35">
        <f t="shared" si="53"/>
        <v>0</v>
      </c>
      <c r="D337" s="35"/>
      <c r="E337" s="32"/>
      <c r="F337" s="32"/>
      <c r="G337" s="157"/>
      <c r="H337" s="167"/>
      <c r="I337" s="167"/>
      <c r="J337" s="32"/>
      <c r="K337" s="32">
        <f>'Субвенции '!B324</f>
        <v>0</v>
      </c>
      <c r="L337" s="32">
        <f>'Субвенции '!C324</f>
        <v>0</v>
      </c>
      <c r="M337" s="32"/>
      <c r="N337" s="32"/>
      <c r="O337" s="32"/>
      <c r="P337" s="32"/>
    </row>
    <row r="338" spans="1:16" s="36" customFormat="1" ht="51" x14ac:dyDescent="0.25">
      <c r="A338" s="77" t="s">
        <v>452</v>
      </c>
      <c r="B338" s="35">
        <f t="shared" si="52"/>
        <v>207.3</v>
      </c>
      <c r="C338" s="35">
        <f t="shared" si="53"/>
        <v>29.7</v>
      </c>
      <c r="D338" s="35">
        <f t="shared" si="54"/>
        <v>14.327062228654123</v>
      </c>
      <c r="E338" s="32"/>
      <c r="F338" s="32"/>
      <c r="G338" s="157"/>
      <c r="H338" s="167"/>
      <c r="I338" s="167"/>
      <c r="J338" s="32"/>
      <c r="K338" s="32">
        <f>'Субвенции '!B325</f>
        <v>207.3</v>
      </c>
      <c r="L338" s="32">
        <f>'Субвенции '!C325</f>
        <v>29.7</v>
      </c>
      <c r="M338" s="32">
        <f t="shared" si="50"/>
        <v>14.327062228654123</v>
      </c>
      <c r="N338" s="32">
        <f>Иные!B102</f>
        <v>0</v>
      </c>
      <c r="O338" s="32">
        <f>Иные!C102</f>
        <v>0</v>
      </c>
      <c r="P338" s="32"/>
    </row>
    <row r="339" spans="1:16" s="36" customFormat="1" ht="38.25" x14ac:dyDescent="0.25">
      <c r="A339" s="77" t="s">
        <v>453</v>
      </c>
      <c r="B339" s="35">
        <f t="shared" si="52"/>
        <v>82.9</v>
      </c>
      <c r="C339" s="35">
        <f t="shared" si="53"/>
        <v>13.1</v>
      </c>
      <c r="D339" s="35">
        <f t="shared" si="54"/>
        <v>15.8021712907117</v>
      </c>
      <c r="E339" s="32"/>
      <c r="F339" s="32"/>
      <c r="G339" s="157"/>
      <c r="H339" s="167"/>
      <c r="I339" s="167"/>
      <c r="J339" s="32"/>
      <c r="K339" s="32">
        <f>'Субвенции '!B326</f>
        <v>82.9</v>
      </c>
      <c r="L339" s="32">
        <f>'Субвенции '!C326</f>
        <v>13.1</v>
      </c>
      <c r="M339" s="32">
        <f t="shared" si="50"/>
        <v>15.8021712907117</v>
      </c>
      <c r="N339" s="32"/>
      <c r="O339" s="32"/>
      <c r="P339" s="32"/>
    </row>
    <row r="340" spans="1:16" s="36" customFormat="1" ht="38.25" x14ac:dyDescent="0.25">
      <c r="A340" s="77" t="s">
        <v>454</v>
      </c>
      <c r="B340" s="35">
        <f t="shared" si="52"/>
        <v>2899</v>
      </c>
      <c r="C340" s="35">
        <f t="shared" si="53"/>
        <v>35.4</v>
      </c>
      <c r="D340" s="35">
        <f t="shared" si="54"/>
        <v>1.2211107278371851</v>
      </c>
      <c r="E340" s="32"/>
      <c r="F340" s="32"/>
      <c r="G340" s="157"/>
      <c r="H340" s="167">
        <f>Субсидии!B246</f>
        <v>2691.7</v>
      </c>
      <c r="I340" s="167">
        <f>Субсидии!C246</f>
        <v>0</v>
      </c>
      <c r="J340" s="32"/>
      <c r="K340" s="32">
        <f>'Субвенции '!B327</f>
        <v>207.3</v>
      </c>
      <c r="L340" s="32">
        <f>'Субвенции '!C327</f>
        <v>35.4</v>
      </c>
      <c r="M340" s="32">
        <f t="shared" si="50"/>
        <v>17.076700434153398</v>
      </c>
      <c r="N340" s="32">
        <f>Иные!B101</f>
        <v>0</v>
      </c>
      <c r="O340" s="32">
        <f>Иные!C101</f>
        <v>0</v>
      </c>
      <c r="P340" s="32"/>
    </row>
    <row r="341" spans="1:16" s="36" customFormat="1" ht="51" x14ac:dyDescent="0.25">
      <c r="A341" s="77" t="s">
        <v>731</v>
      </c>
      <c r="B341" s="35"/>
      <c r="C341" s="35"/>
      <c r="D341" s="35"/>
      <c r="E341" s="32"/>
      <c r="F341" s="32"/>
      <c r="G341" s="157"/>
      <c r="H341" s="167">
        <f>Субсидии!B247</f>
        <v>7731</v>
      </c>
      <c r="I341" s="167">
        <f>Субсидии!C247</f>
        <v>0</v>
      </c>
      <c r="J341" s="32"/>
      <c r="K341" s="32"/>
      <c r="L341" s="32"/>
      <c r="M341" s="32"/>
      <c r="N341" s="32"/>
      <c r="O341" s="32"/>
      <c r="P341" s="32"/>
    </row>
    <row r="342" spans="1:16" s="36" customFormat="1" ht="38.25" customHeight="1" x14ac:dyDescent="0.25">
      <c r="A342" s="77" t="s">
        <v>455</v>
      </c>
      <c r="B342" s="35">
        <f t="shared" si="52"/>
        <v>207.3</v>
      </c>
      <c r="C342" s="35">
        <f t="shared" si="53"/>
        <v>29.1</v>
      </c>
      <c r="D342" s="35">
        <f t="shared" si="54"/>
        <v>14.037626628075254</v>
      </c>
      <c r="E342" s="32"/>
      <c r="F342" s="32"/>
      <c r="G342" s="157"/>
      <c r="H342" s="167"/>
      <c r="I342" s="167"/>
      <c r="J342" s="32"/>
      <c r="K342" s="32">
        <f>'Субвенции '!B328</f>
        <v>207.3</v>
      </c>
      <c r="L342" s="32">
        <f>'Субвенции '!C328</f>
        <v>29.1</v>
      </c>
      <c r="M342" s="32">
        <f t="shared" si="50"/>
        <v>14.037626628075254</v>
      </c>
      <c r="N342" s="32"/>
      <c r="O342" s="32"/>
      <c r="P342" s="32"/>
    </row>
    <row r="343" spans="1:16" s="36" customFormat="1" ht="38.25" customHeight="1" x14ac:dyDescent="0.25">
      <c r="A343" s="77" t="s">
        <v>456</v>
      </c>
      <c r="B343" s="35">
        <f t="shared" si="52"/>
        <v>207.3</v>
      </c>
      <c r="C343" s="35">
        <f t="shared" si="53"/>
        <v>30.9</v>
      </c>
      <c r="D343" s="35">
        <f t="shared" si="54"/>
        <v>14.905933429811865</v>
      </c>
      <c r="E343" s="32"/>
      <c r="F343" s="32"/>
      <c r="G343" s="157"/>
      <c r="H343" s="167">
        <f>Субсидии!B250</f>
        <v>0</v>
      </c>
      <c r="I343" s="167">
        <f>Субсидии!C250</f>
        <v>0</v>
      </c>
      <c r="J343" s="32"/>
      <c r="K343" s="32">
        <f>'Субвенции '!B329</f>
        <v>207.3</v>
      </c>
      <c r="L343" s="32">
        <f>'Субвенции '!C329</f>
        <v>30.9</v>
      </c>
      <c r="M343" s="32">
        <f t="shared" si="50"/>
        <v>14.905933429811865</v>
      </c>
      <c r="N343" s="32"/>
      <c r="O343" s="32"/>
      <c r="P343" s="32"/>
    </row>
    <row r="344" spans="1:16" s="36" customFormat="1" ht="51" customHeight="1" x14ac:dyDescent="0.25">
      <c r="A344" s="77" t="s">
        <v>457</v>
      </c>
      <c r="B344" s="35">
        <f t="shared" si="52"/>
        <v>757.40000000000009</v>
      </c>
      <c r="C344" s="35">
        <f t="shared" si="53"/>
        <v>19.5</v>
      </c>
      <c r="D344" s="35">
        <f t="shared" si="54"/>
        <v>2.5745973065751251</v>
      </c>
      <c r="E344" s="32"/>
      <c r="F344" s="32"/>
      <c r="G344" s="157"/>
      <c r="H344" s="167">
        <f>Субсидии!B252</f>
        <v>550.1</v>
      </c>
      <c r="I344" s="167">
        <f>Субсидии!C252</f>
        <v>0</v>
      </c>
      <c r="J344" s="32"/>
      <c r="K344" s="32">
        <f>'Субвенции '!B330</f>
        <v>207.3</v>
      </c>
      <c r="L344" s="32">
        <f>'Субвенции '!C330</f>
        <v>19.5</v>
      </c>
      <c r="M344" s="32">
        <f t="shared" si="50"/>
        <v>9.4066570188133127</v>
      </c>
      <c r="N344" s="32"/>
      <c r="O344" s="32"/>
      <c r="P344" s="32"/>
    </row>
    <row r="345" spans="1:16" s="36" customFormat="1" ht="38.25" customHeight="1" x14ac:dyDescent="0.25">
      <c r="A345" s="77" t="s">
        <v>458</v>
      </c>
      <c r="B345" s="35">
        <f t="shared" si="52"/>
        <v>129.30000000000001</v>
      </c>
      <c r="C345" s="35">
        <f t="shared" si="53"/>
        <v>28.7</v>
      </c>
      <c r="D345" s="35">
        <f t="shared" si="54"/>
        <v>22.196442382057231</v>
      </c>
      <c r="E345" s="32"/>
      <c r="F345" s="32"/>
      <c r="G345" s="157"/>
      <c r="H345" s="167">
        <f>Субсидии!B253</f>
        <v>46.4</v>
      </c>
      <c r="I345" s="167">
        <f>Субсидии!C253</f>
        <v>0</v>
      </c>
      <c r="J345" s="32">
        <f>I345/H345*100</f>
        <v>0</v>
      </c>
      <c r="K345" s="32">
        <f>'Субвенции '!B331</f>
        <v>82.9</v>
      </c>
      <c r="L345" s="32">
        <f>'Субвенции '!C331</f>
        <v>28.7</v>
      </c>
      <c r="M345" s="32">
        <f t="shared" si="50"/>
        <v>34.620024125452346</v>
      </c>
      <c r="N345" s="32"/>
      <c r="O345" s="32"/>
      <c r="P345" s="32"/>
    </row>
    <row r="346" spans="1:16" s="36" customFormat="1" ht="51" customHeight="1" x14ac:dyDescent="0.25">
      <c r="A346" s="77" t="s">
        <v>459</v>
      </c>
      <c r="B346" s="35">
        <f t="shared" si="52"/>
        <v>207.3</v>
      </c>
      <c r="C346" s="35">
        <f t="shared" si="53"/>
        <v>11.7</v>
      </c>
      <c r="D346" s="35">
        <f t="shared" si="54"/>
        <v>5.6439942112879882</v>
      </c>
      <c r="E346" s="32"/>
      <c r="F346" s="32"/>
      <c r="G346" s="157"/>
      <c r="H346" s="167">
        <f>Субсидии!B249</f>
        <v>0</v>
      </c>
      <c r="I346" s="167">
        <f>Субсидии!C249</f>
        <v>0</v>
      </c>
      <c r="J346" s="32"/>
      <c r="K346" s="32">
        <f>'Субвенции '!B332</f>
        <v>207.3</v>
      </c>
      <c r="L346" s="32">
        <f>'Субвенции '!C332</f>
        <v>11.7</v>
      </c>
      <c r="M346" s="32">
        <f t="shared" si="50"/>
        <v>5.6439942112879882</v>
      </c>
      <c r="N346" s="32"/>
      <c r="O346" s="32"/>
      <c r="P346" s="32"/>
    </row>
    <row r="347" spans="1:16" s="36" customFormat="1" ht="51" customHeight="1" x14ac:dyDescent="0.25">
      <c r="A347" s="78" t="s">
        <v>582</v>
      </c>
      <c r="B347" s="35">
        <f t="shared" si="52"/>
        <v>5979.4</v>
      </c>
      <c r="C347" s="35">
        <f t="shared" si="53"/>
        <v>0</v>
      </c>
      <c r="D347" s="35">
        <f t="shared" si="54"/>
        <v>0</v>
      </c>
      <c r="E347" s="32"/>
      <c r="F347" s="32"/>
      <c r="G347" s="157"/>
      <c r="H347" s="167">
        <f>Субсидии!B251</f>
        <v>5979.4</v>
      </c>
      <c r="I347" s="167">
        <f>Субсидии!C251</f>
        <v>0</v>
      </c>
      <c r="J347" s="32">
        <f t="shared" si="51"/>
        <v>0</v>
      </c>
      <c r="K347" s="32"/>
      <c r="L347" s="32"/>
      <c r="M347" s="32"/>
      <c r="N347" s="32">
        <f>Иные!B103</f>
        <v>0</v>
      </c>
      <c r="O347" s="32">
        <f>Иные!C103</f>
        <v>0</v>
      </c>
      <c r="P347" s="32"/>
    </row>
    <row r="348" spans="1:16" s="36" customFormat="1" ht="51" customHeight="1" x14ac:dyDescent="0.25">
      <c r="A348" s="77" t="s">
        <v>460</v>
      </c>
      <c r="B348" s="35">
        <f t="shared" si="52"/>
        <v>260.8</v>
      </c>
      <c r="C348" s="35">
        <f t="shared" si="53"/>
        <v>29.4</v>
      </c>
      <c r="D348" s="35">
        <f t="shared" si="54"/>
        <v>11.273006134969323</v>
      </c>
      <c r="E348" s="32"/>
      <c r="F348" s="32"/>
      <c r="G348" s="157"/>
      <c r="H348" s="167">
        <f>Субсидии!B248</f>
        <v>53.5</v>
      </c>
      <c r="I348" s="167">
        <f>Субсидии!C248</f>
        <v>0</v>
      </c>
      <c r="J348" s="32">
        <f t="shared" si="51"/>
        <v>0</v>
      </c>
      <c r="K348" s="32">
        <f>'Субвенции '!B333</f>
        <v>207.3</v>
      </c>
      <c r="L348" s="32">
        <f>'Субвенции '!C333</f>
        <v>29.4</v>
      </c>
      <c r="M348" s="32">
        <f t="shared" si="50"/>
        <v>14.182344428364688</v>
      </c>
      <c r="N348" s="32"/>
      <c r="O348" s="32"/>
      <c r="P348" s="32"/>
    </row>
    <row r="349" spans="1:16" s="36" customFormat="1" ht="51" x14ac:dyDescent="0.25">
      <c r="A349" s="77" t="s">
        <v>461</v>
      </c>
      <c r="B349" s="35">
        <f t="shared" si="52"/>
        <v>0</v>
      </c>
      <c r="C349" s="35">
        <f t="shared" si="53"/>
        <v>0</v>
      </c>
      <c r="D349" s="35"/>
      <c r="E349" s="32"/>
      <c r="F349" s="32"/>
      <c r="G349" s="157"/>
      <c r="H349" s="167"/>
      <c r="I349" s="167"/>
      <c r="J349" s="32"/>
      <c r="K349" s="32">
        <f>'Субвенции '!B334</f>
        <v>0</v>
      </c>
      <c r="L349" s="32">
        <f>'Субвенции '!C334</f>
        <v>0</v>
      </c>
      <c r="M349" s="32"/>
      <c r="N349" s="32"/>
      <c r="O349" s="32"/>
      <c r="P349" s="32"/>
    </row>
    <row r="350" spans="1:16" s="36" customFormat="1" ht="38.25" customHeight="1" x14ac:dyDescent="0.25">
      <c r="A350" s="77" t="s">
        <v>462</v>
      </c>
      <c r="B350" s="35">
        <f t="shared" si="52"/>
        <v>0</v>
      </c>
      <c r="C350" s="35">
        <f t="shared" si="53"/>
        <v>0</v>
      </c>
      <c r="D350" s="35"/>
      <c r="E350" s="32"/>
      <c r="F350" s="32"/>
      <c r="G350" s="157"/>
      <c r="H350" s="167">
        <f>Субсидии!B254</f>
        <v>0</v>
      </c>
      <c r="I350" s="167">
        <f>Субсидии!C254</f>
        <v>0</v>
      </c>
      <c r="J350" s="32"/>
      <c r="K350" s="32">
        <f>'Субвенции '!B335</f>
        <v>0</v>
      </c>
      <c r="L350" s="32">
        <f>'Субвенции '!C335</f>
        <v>0</v>
      </c>
      <c r="M350" s="32"/>
      <c r="N350" s="32"/>
      <c r="O350" s="32"/>
      <c r="P350" s="32"/>
    </row>
    <row r="351" spans="1:16" s="36" customFormat="1" ht="51" x14ac:dyDescent="0.25">
      <c r="A351" s="77" t="s">
        <v>463</v>
      </c>
      <c r="B351" s="35">
        <f t="shared" si="52"/>
        <v>637.29999999999995</v>
      </c>
      <c r="C351" s="35">
        <f t="shared" si="53"/>
        <v>13.5</v>
      </c>
      <c r="D351" s="35">
        <f t="shared" si="54"/>
        <v>2.1183116271771536</v>
      </c>
      <c r="E351" s="32"/>
      <c r="F351" s="32"/>
      <c r="G351" s="157"/>
      <c r="H351" s="167">
        <f>Субсидии!B255</f>
        <v>554.4</v>
      </c>
      <c r="I351" s="167">
        <f>Субсидии!C255</f>
        <v>0</v>
      </c>
      <c r="J351" s="32">
        <f t="shared" si="51"/>
        <v>0</v>
      </c>
      <c r="K351" s="32">
        <f>'Субвенции '!B336</f>
        <v>82.9</v>
      </c>
      <c r="L351" s="32">
        <f>'Субвенции '!C336</f>
        <v>13.5</v>
      </c>
      <c r="M351" s="32">
        <f t="shared" si="50"/>
        <v>16.284680337756331</v>
      </c>
      <c r="N351" s="32"/>
      <c r="O351" s="32"/>
      <c r="P351" s="32"/>
    </row>
    <row r="352" spans="1:16" s="36" customFormat="1" ht="38.25" x14ac:dyDescent="0.25">
      <c r="A352" s="77" t="s">
        <v>464</v>
      </c>
      <c r="B352" s="35">
        <f t="shared" si="52"/>
        <v>917.2</v>
      </c>
      <c r="C352" s="35">
        <f t="shared" si="53"/>
        <v>33.9</v>
      </c>
      <c r="D352" s="35">
        <f t="shared" si="54"/>
        <v>3.6960313999127776</v>
      </c>
      <c r="E352" s="32"/>
      <c r="F352" s="32"/>
      <c r="G352" s="157"/>
      <c r="H352" s="167">
        <f>Субсидии!B256</f>
        <v>709.9</v>
      </c>
      <c r="I352" s="167">
        <f>Субсидии!C256</f>
        <v>0</v>
      </c>
      <c r="J352" s="32">
        <f t="shared" si="51"/>
        <v>0</v>
      </c>
      <c r="K352" s="32">
        <f>'Субвенции '!B337</f>
        <v>207.3</v>
      </c>
      <c r="L352" s="32">
        <f>'Субвенции '!C337</f>
        <v>33.9</v>
      </c>
      <c r="M352" s="32">
        <f t="shared" si="50"/>
        <v>16.353111432706221</v>
      </c>
      <c r="N352" s="32"/>
      <c r="O352" s="32"/>
      <c r="P352" s="32"/>
    </row>
    <row r="353" spans="1:16" s="36" customFormat="1" ht="51" x14ac:dyDescent="0.25">
      <c r="A353" s="77" t="s">
        <v>465</v>
      </c>
      <c r="B353" s="35">
        <f t="shared" si="52"/>
        <v>176.3</v>
      </c>
      <c r="C353" s="35">
        <f t="shared" si="53"/>
        <v>13.5</v>
      </c>
      <c r="D353" s="35">
        <f t="shared" si="54"/>
        <v>7.6574021554169018</v>
      </c>
      <c r="E353" s="32"/>
      <c r="F353" s="32"/>
      <c r="G353" s="157"/>
      <c r="H353" s="167">
        <f>Субсидии!B257</f>
        <v>93.4</v>
      </c>
      <c r="I353" s="167">
        <f>Субсидии!C257</f>
        <v>0</v>
      </c>
      <c r="J353" s="32">
        <f t="shared" si="51"/>
        <v>0</v>
      </c>
      <c r="K353" s="32">
        <f>'Субвенции '!B338</f>
        <v>82.9</v>
      </c>
      <c r="L353" s="32">
        <f>'Субвенции '!C338</f>
        <v>13.5</v>
      </c>
      <c r="M353" s="32">
        <f t="shared" si="50"/>
        <v>16.284680337756331</v>
      </c>
      <c r="N353" s="32"/>
      <c r="O353" s="32"/>
      <c r="P353" s="32"/>
    </row>
    <row r="354" spans="1:16" s="36" customFormat="1" ht="51" x14ac:dyDescent="0.25">
      <c r="A354" s="77" t="s">
        <v>466</v>
      </c>
      <c r="B354" s="35">
        <f t="shared" si="52"/>
        <v>4022.7000000000003</v>
      </c>
      <c r="C354" s="35">
        <f t="shared" si="53"/>
        <v>33.799999999999997</v>
      </c>
      <c r="D354" s="35">
        <f t="shared" si="54"/>
        <v>0.8402316851865661</v>
      </c>
      <c r="E354" s="32"/>
      <c r="F354" s="32"/>
      <c r="G354" s="157"/>
      <c r="H354" s="167">
        <f>Субсидии!B258</f>
        <v>3815.4</v>
      </c>
      <c r="I354" s="167">
        <f>Субсидии!C258</f>
        <v>0</v>
      </c>
      <c r="J354" s="32">
        <f t="shared" si="51"/>
        <v>0</v>
      </c>
      <c r="K354" s="32">
        <f>'Субвенции '!B339</f>
        <v>207.3</v>
      </c>
      <c r="L354" s="32">
        <f>'Субвенции '!C339</f>
        <v>33.799999999999997</v>
      </c>
      <c r="M354" s="32">
        <f t="shared" si="50"/>
        <v>16.304872165943078</v>
      </c>
      <c r="N354" s="32">
        <f>Иные!B104</f>
        <v>0</v>
      </c>
      <c r="O354" s="32">
        <f>Иные!C104</f>
        <v>0</v>
      </c>
      <c r="P354" s="32"/>
    </row>
    <row r="355" spans="1:16" s="36" customFormat="1" ht="51" x14ac:dyDescent="0.25">
      <c r="A355" s="77" t="s">
        <v>467</v>
      </c>
      <c r="B355" s="35">
        <f t="shared" si="52"/>
        <v>0</v>
      </c>
      <c r="C355" s="35">
        <f t="shared" si="53"/>
        <v>0</v>
      </c>
      <c r="D355" s="35"/>
      <c r="E355" s="32"/>
      <c r="F355" s="32"/>
      <c r="G355" s="157"/>
      <c r="H355" s="167"/>
      <c r="I355" s="167"/>
      <c r="J355" s="32"/>
      <c r="K355" s="32">
        <f>'Субвенции '!B340</f>
        <v>0</v>
      </c>
      <c r="L355" s="32">
        <f>'Субвенции '!C340</f>
        <v>0</v>
      </c>
      <c r="M355" s="32"/>
      <c r="N355" s="32"/>
      <c r="O355" s="32"/>
      <c r="P355" s="32"/>
    </row>
    <row r="356" spans="1:16" s="36" customFormat="1" ht="51" customHeight="1" x14ac:dyDescent="0.25">
      <c r="A356" s="77" t="s">
        <v>468</v>
      </c>
      <c r="B356" s="35">
        <f t="shared" si="52"/>
        <v>82.9</v>
      </c>
      <c r="C356" s="35">
        <f t="shared" si="53"/>
        <v>13.7</v>
      </c>
      <c r="D356" s="35">
        <f t="shared" si="54"/>
        <v>16.525934861278646</v>
      </c>
      <c r="E356" s="32"/>
      <c r="F356" s="32"/>
      <c r="G356" s="157"/>
      <c r="H356" s="167"/>
      <c r="I356" s="167"/>
      <c r="J356" s="32"/>
      <c r="K356" s="32">
        <f>'Субвенции '!B341</f>
        <v>82.9</v>
      </c>
      <c r="L356" s="32">
        <f>'Субвенции '!C341</f>
        <v>13.7</v>
      </c>
      <c r="M356" s="32">
        <f t="shared" si="50"/>
        <v>16.525934861278646</v>
      </c>
      <c r="N356" s="32"/>
      <c r="O356" s="32"/>
      <c r="P356" s="32"/>
    </row>
    <row r="357" spans="1:16" s="36" customFormat="1" ht="38.25" customHeight="1" x14ac:dyDescent="0.25">
      <c r="A357" s="77" t="s">
        <v>469</v>
      </c>
      <c r="B357" s="35">
        <f t="shared" si="52"/>
        <v>207.3</v>
      </c>
      <c r="C357" s="35">
        <f t="shared" si="53"/>
        <v>35.37312</v>
      </c>
      <c r="D357" s="35">
        <f t="shared" si="54"/>
        <v>17.063733719247466</v>
      </c>
      <c r="E357" s="32"/>
      <c r="F357" s="32"/>
      <c r="G357" s="157"/>
      <c r="H357" s="167"/>
      <c r="I357" s="167"/>
      <c r="J357" s="32"/>
      <c r="K357" s="32">
        <f>'Субвенции '!B342</f>
        <v>207.3</v>
      </c>
      <c r="L357" s="32">
        <f>'Субвенции '!C342</f>
        <v>35.37312</v>
      </c>
      <c r="M357" s="32">
        <f t="shared" si="50"/>
        <v>17.063733719247466</v>
      </c>
      <c r="N357" s="32"/>
      <c r="O357" s="32"/>
      <c r="P357" s="32"/>
    </row>
    <row r="358" spans="1:16" s="36" customFormat="1" ht="51" customHeight="1" x14ac:dyDescent="0.25">
      <c r="A358" s="77" t="s">
        <v>470</v>
      </c>
      <c r="B358" s="35">
        <f t="shared" si="52"/>
        <v>582.9</v>
      </c>
      <c r="C358" s="35">
        <f t="shared" si="53"/>
        <v>13.74924</v>
      </c>
      <c r="D358" s="35">
        <f t="shared" si="54"/>
        <v>2.3587647967061245</v>
      </c>
      <c r="E358" s="32"/>
      <c r="F358" s="32"/>
      <c r="G358" s="157"/>
      <c r="H358" s="167">
        <f>Субсидии!B259</f>
        <v>500</v>
      </c>
      <c r="I358" s="167">
        <f>Субсидии!C259</f>
        <v>0</v>
      </c>
      <c r="J358" s="32"/>
      <c r="K358" s="32">
        <f>'Субвенции '!B343</f>
        <v>82.9</v>
      </c>
      <c r="L358" s="32">
        <f>'Субвенции '!C343</f>
        <v>13.74924</v>
      </c>
      <c r="M358" s="32">
        <f t="shared" si="50"/>
        <v>16.585331724969844</v>
      </c>
      <c r="N358" s="32"/>
      <c r="O358" s="32"/>
      <c r="P358" s="32"/>
    </row>
    <row r="359" spans="1:16" s="36" customFormat="1" ht="38.25" customHeight="1" x14ac:dyDescent="0.25">
      <c r="A359" s="77" t="s">
        <v>471</v>
      </c>
      <c r="B359" s="35">
        <f t="shared" si="52"/>
        <v>82.9</v>
      </c>
      <c r="C359" s="35">
        <f t="shared" si="53"/>
        <v>13.749229999999999</v>
      </c>
      <c r="D359" s="35">
        <f t="shared" si="54"/>
        <v>16.585319662243663</v>
      </c>
      <c r="E359" s="32"/>
      <c r="F359" s="32"/>
      <c r="G359" s="157"/>
      <c r="H359" s="167"/>
      <c r="I359" s="167"/>
      <c r="J359" s="32"/>
      <c r="K359" s="32">
        <f>'Субвенции '!B344</f>
        <v>82.9</v>
      </c>
      <c r="L359" s="32">
        <f>'Субвенции '!C344</f>
        <v>13.749229999999999</v>
      </c>
      <c r="M359" s="32">
        <f t="shared" si="50"/>
        <v>16.585319662243663</v>
      </c>
      <c r="N359" s="32"/>
      <c r="O359" s="32"/>
      <c r="P359" s="32"/>
    </row>
    <row r="360" spans="1:16" s="36" customFormat="1" ht="51" customHeight="1" x14ac:dyDescent="0.25">
      <c r="A360" s="77" t="s">
        <v>472</v>
      </c>
      <c r="B360" s="35">
        <f t="shared" si="52"/>
        <v>3615.7</v>
      </c>
      <c r="C360" s="35">
        <f t="shared" si="53"/>
        <v>66.176240000000007</v>
      </c>
      <c r="D360" s="35">
        <f t="shared" si="54"/>
        <v>1.830246978455071</v>
      </c>
      <c r="E360" s="32"/>
      <c r="F360" s="32"/>
      <c r="G360" s="157"/>
      <c r="H360" s="167">
        <f>Субсидии!B261</f>
        <v>3201.1</v>
      </c>
      <c r="I360" s="167">
        <f>Субсидии!C261</f>
        <v>0</v>
      </c>
      <c r="J360" s="32"/>
      <c r="K360" s="32">
        <f>'Субвенции '!B345</f>
        <v>414.6</v>
      </c>
      <c r="L360" s="32">
        <f>'Субвенции '!C345</f>
        <v>66.176240000000007</v>
      </c>
      <c r="M360" s="32">
        <f t="shared" si="50"/>
        <v>15.961466473709601</v>
      </c>
      <c r="N360" s="32">
        <f>Иные!B105</f>
        <v>0</v>
      </c>
      <c r="O360" s="32"/>
      <c r="P360" s="32"/>
    </row>
    <row r="361" spans="1:16" s="36" customFormat="1" ht="51" customHeight="1" x14ac:dyDescent="0.25">
      <c r="A361" s="77" t="s">
        <v>473</v>
      </c>
      <c r="B361" s="35">
        <f t="shared" si="52"/>
        <v>82.9</v>
      </c>
      <c r="C361" s="35">
        <f t="shared" si="53"/>
        <v>13.7</v>
      </c>
      <c r="D361" s="35">
        <f t="shared" si="54"/>
        <v>16.525934861278646</v>
      </c>
      <c r="E361" s="32"/>
      <c r="F361" s="32"/>
      <c r="G361" s="157"/>
      <c r="H361" s="167"/>
      <c r="I361" s="167"/>
      <c r="J361" s="32"/>
      <c r="K361" s="32">
        <f>'Субвенции '!B346</f>
        <v>82.9</v>
      </c>
      <c r="L361" s="32">
        <f>'Субвенции '!C346</f>
        <v>13.7</v>
      </c>
      <c r="M361" s="32">
        <f t="shared" si="50"/>
        <v>16.525934861278646</v>
      </c>
      <c r="N361" s="32"/>
      <c r="O361" s="32"/>
      <c r="P361" s="32"/>
    </row>
    <row r="362" spans="1:16" s="36" customFormat="1" ht="51" customHeight="1" x14ac:dyDescent="0.25">
      <c r="A362" s="77" t="s">
        <v>474</v>
      </c>
      <c r="B362" s="35">
        <f t="shared" si="52"/>
        <v>82.9</v>
      </c>
      <c r="C362" s="35">
        <f t="shared" si="53"/>
        <v>13.7</v>
      </c>
      <c r="D362" s="35">
        <f t="shared" si="54"/>
        <v>16.525934861278646</v>
      </c>
      <c r="E362" s="32"/>
      <c r="F362" s="32"/>
      <c r="G362" s="157"/>
      <c r="H362" s="167">
        <f>Субсидии!B260</f>
        <v>0</v>
      </c>
      <c r="I362" s="167">
        <f>Субсидии!C260</f>
        <v>0</v>
      </c>
      <c r="J362" s="32"/>
      <c r="K362" s="32">
        <f>'Субвенции '!B347</f>
        <v>82.9</v>
      </c>
      <c r="L362" s="32">
        <f>'Субвенции '!C347</f>
        <v>13.7</v>
      </c>
      <c r="M362" s="32">
        <f t="shared" si="50"/>
        <v>16.525934861278646</v>
      </c>
      <c r="N362" s="32"/>
      <c r="O362" s="32"/>
      <c r="P362" s="32"/>
    </row>
    <row r="363" spans="1:16" s="36" customFormat="1" ht="51" customHeight="1" x14ac:dyDescent="0.25">
      <c r="A363" s="77" t="s">
        <v>475</v>
      </c>
      <c r="B363" s="35">
        <f t="shared" ref="B363:C379" si="55">E363+H363+K363+N363</f>
        <v>82.9</v>
      </c>
      <c r="C363" s="35">
        <f t="shared" ref="C363:C378" si="56">F363+I363+L363+O363</f>
        <v>13.7</v>
      </c>
      <c r="D363" s="35">
        <f t="shared" si="54"/>
        <v>16.525934861278646</v>
      </c>
      <c r="E363" s="32"/>
      <c r="F363" s="32"/>
      <c r="G363" s="157"/>
      <c r="H363" s="167"/>
      <c r="I363" s="167"/>
      <c r="J363" s="32"/>
      <c r="K363" s="32">
        <f>'Субвенции '!B348</f>
        <v>82.9</v>
      </c>
      <c r="L363" s="32">
        <f>'Субвенции '!C348</f>
        <v>13.7</v>
      </c>
      <c r="M363" s="32">
        <f t="shared" si="50"/>
        <v>16.525934861278646</v>
      </c>
      <c r="N363" s="32"/>
      <c r="O363" s="32"/>
      <c r="P363" s="32"/>
    </row>
    <row r="364" spans="1:16" s="36" customFormat="1" ht="51" customHeight="1" x14ac:dyDescent="0.25">
      <c r="A364" s="77" t="s">
        <v>476</v>
      </c>
      <c r="B364" s="35">
        <f t="shared" si="55"/>
        <v>82.9</v>
      </c>
      <c r="C364" s="35">
        <f t="shared" si="56"/>
        <v>13.74924</v>
      </c>
      <c r="D364" s="35">
        <f t="shared" ref="D364:D378" si="57">C364/B364*100</f>
        <v>16.585331724969844</v>
      </c>
      <c r="E364" s="32"/>
      <c r="F364" s="32"/>
      <c r="G364" s="157"/>
      <c r="H364" s="167"/>
      <c r="I364" s="167"/>
      <c r="J364" s="32"/>
      <c r="K364" s="32">
        <f>'Субвенции '!B349</f>
        <v>82.9</v>
      </c>
      <c r="L364" s="32">
        <f>'Субвенции '!C349</f>
        <v>13.74924</v>
      </c>
      <c r="M364" s="32">
        <f t="shared" si="50"/>
        <v>16.585331724969844</v>
      </c>
      <c r="N364" s="32"/>
      <c r="O364" s="32"/>
      <c r="P364" s="32"/>
    </row>
    <row r="365" spans="1:16" s="36" customFormat="1" ht="51" customHeight="1" x14ac:dyDescent="0.25">
      <c r="A365" s="77" t="s">
        <v>477</v>
      </c>
      <c r="B365" s="35">
        <f t="shared" si="55"/>
        <v>207.3</v>
      </c>
      <c r="C365" s="35">
        <f t="shared" si="56"/>
        <v>43.502879999999998</v>
      </c>
      <c r="D365" s="35">
        <f t="shared" si="57"/>
        <v>20.985470332850937</v>
      </c>
      <c r="E365" s="32"/>
      <c r="F365" s="32"/>
      <c r="G365" s="157"/>
      <c r="H365" s="167"/>
      <c r="I365" s="167"/>
      <c r="J365" s="32"/>
      <c r="K365" s="32">
        <f>'Субвенции '!B350</f>
        <v>207.3</v>
      </c>
      <c r="L365" s="32">
        <f>'Субвенции '!C350</f>
        <v>43.502879999999998</v>
      </c>
      <c r="M365" s="32">
        <f t="shared" si="50"/>
        <v>20.985470332850937</v>
      </c>
      <c r="N365" s="32"/>
      <c r="O365" s="32"/>
      <c r="P365" s="32"/>
    </row>
    <row r="366" spans="1:16" s="36" customFormat="1" ht="51" customHeight="1" x14ac:dyDescent="0.25">
      <c r="A366" s="77" t="s">
        <v>478</v>
      </c>
      <c r="B366" s="35">
        <f t="shared" si="55"/>
        <v>82.9</v>
      </c>
      <c r="C366" s="35">
        <f t="shared" si="56"/>
        <v>13.74924</v>
      </c>
      <c r="D366" s="35">
        <f t="shared" si="57"/>
        <v>16.585331724969844</v>
      </c>
      <c r="E366" s="32"/>
      <c r="F366" s="32"/>
      <c r="G366" s="157"/>
      <c r="H366" s="167"/>
      <c r="I366" s="167"/>
      <c r="J366" s="32"/>
      <c r="K366" s="32">
        <f>'Субвенции '!B351</f>
        <v>82.9</v>
      </c>
      <c r="L366" s="32">
        <f>'Субвенции '!C351</f>
        <v>13.74924</v>
      </c>
      <c r="M366" s="32">
        <f t="shared" si="50"/>
        <v>16.585331724969844</v>
      </c>
      <c r="N366" s="32"/>
      <c r="O366" s="32"/>
      <c r="P366" s="32"/>
    </row>
    <row r="367" spans="1:16" s="36" customFormat="1" ht="51" x14ac:dyDescent="0.25">
      <c r="A367" s="77" t="s">
        <v>479</v>
      </c>
      <c r="B367" s="35">
        <f t="shared" si="55"/>
        <v>207.3</v>
      </c>
      <c r="C367" s="35">
        <f t="shared" si="56"/>
        <v>33.87312</v>
      </c>
      <c r="D367" s="35">
        <f t="shared" si="57"/>
        <v>16.340144717800289</v>
      </c>
      <c r="E367" s="32"/>
      <c r="F367" s="32"/>
      <c r="G367" s="157"/>
      <c r="H367" s="167"/>
      <c r="I367" s="167"/>
      <c r="J367" s="32"/>
      <c r="K367" s="32">
        <f>'Субвенции '!B352</f>
        <v>207.3</v>
      </c>
      <c r="L367" s="32">
        <f>'Субвенции '!C352</f>
        <v>33.87312</v>
      </c>
      <c r="M367" s="32">
        <f t="shared" si="50"/>
        <v>16.340144717800289</v>
      </c>
      <c r="N367" s="32"/>
      <c r="O367" s="32"/>
      <c r="P367" s="32"/>
    </row>
    <row r="368" spans="1:16" s="36" customFormat="1" ht="51" x14ac:dyDescent="0.25">
      <c r="A368" s="77" t="s">
        <v>480</v>
      </c>
      <c r="B368" s="35">
        <f t="shared" si="55"/>
        <v>82.9</v>
      </c>
      <c r="C368" s="35">
        <f t="shared" si="56"/>
        <v>13.742459999999999</v>
      </c>
      <c r="D368" s="35">
        <f t="shared" si="57"/>
        <v>16.577153196622437</v>
      </c>
      <c r="E368" s="32"/>
      <c r="F368" s="32"/>
      <c r="G368" s="157"/>
      <c r="H368" s="167"/>
      <c r="I368" s="167"/>
      <c r="J368" s="32"/>
      <c r="K368" s="32">
        <f>'Субвенции '!B353</f>
        <v>82.9</v>
      </c>
      <c r="L368" s="32">
        <f>'Субвенции '!C353</f>
        <v>13.742459999999999</v>
      </c>
      <c r="M368" s="32">
        <f t="shared" si="50"/>
        <v>16.577153196622437</v>
      </c>
      <c r="N368" s="32"/>
      <c r="O368" s="32"/>
      <c r="P368" s="32"/>
    </row>
    <row r="369" spans="1:21" s="36" customFormat="1" ht="51" x14ac:dyDescent="0.25">
      <c r="A369" s="77" t="s">
        <v>481</v>
      </c>
      <c r="B369" s="35">
        <f t="shared" si="55"/>
        <v>82.9</v>
      </c>
      <c r="C369" s="35">
        <f t="shared" si="56"/>
        <v>13.313000000000001</v>
      </c>
      <c r="D369" s="35">
        <f t="shared" si="57"/>
        <v>16.059107358262967</v>
      </c>
      <c r="E369" s="32"/>
      <c r="F369" s="32"/>
      <c r="G369" s="157"/>
      <c r="H369" s="167"/>
      <c r="I369" s="167"/>
      <c r="J369" s="32"/>
      <c r="K369" s="32">
        <f>'Субвенции '!B354</f>
        <v>82.9</v>
      </c>
      <c r="L369" s="32">
        <f>'Субвенции '!C354</f>
        <v>13.313000000000001</v>
      </c>
      <c r="M369" s="32">
        <f t="shared" si="50"/>
        <v>16.059107358262967</v>
      </c>
      <c r="N369" s="32"/>
      <c r="O369" s="32"/>
      <c r="P369" s="32"/>
    </row>
    <row r="370" spans="1:21" s="36" customFormat="1" ht="38.25" customHeight="1" x14ac:dyDescent="0.25">
      <c r="A370" s="77" t="s">
        <v>482</v>
      </c>
      <c r="B370" s="35">
        <f t="shared" si="55"/>
        <v>582.9</v>
      </c>
      <c r="C370" s="35">
        <f t="shared" si="56"/>
        <v>13.607839999999999</v>
      </c>
      <c r="D370" s="35">
        <f t="shared" si="57"/>
        <v>2.3345067764625149</v>
      </c>
      <c r="E370" s="32"/>
      <c r="F370" s="32"/>
      <c r="G370" s="157"/>
      <c r="H370" s="167">
        <f>Субсидии!B263</f>
        <v>500</v>
      </c>
      <c r="I370" s="167">
        <f>Субсидии!C263</f>
        <v>0</v>
      </c>
      <c r="J370" s="32">
        <f t="shared" si="51"/>
        <v>0</v>
      </c>
      <c r="K370" s="32">
        <f>'Субвенции '!B355</f>
        <v>82.9</v>
      </c>
      <c r="L370" s="32">
        <f>'Субвенции '!C355</f>
        <v>13.607839999999999</v>
      </c>
      <c r="M370" s="32">
        <f t="shared" si="50"/>
        <v>16.414764776839561</v>
      </c>
      <c r="N370" s="32"/>
      <c r="O370" s="32"/>
      <c r="P370" s="32"/>
    </row>
    <row r="371" spans="1:21" s="36" customFormat="1" ht="38.25" x14ac:dyDescent="0.25">
      <c r="A371" s="77" t="s">
        <v>483</v>
      </c>
      <c r="B371" s="35">
        <f t="shared" si="55"/>
        <v>82.9</v>
      </c>
      <c r="C371" s="35">
        <f t="shared" si="56"/>
        <v>13.27528</v>
      </c>
      <c r="D371" s="35">
        <f t="shared" si="57"/>
        <v>16.013606755126659</v>
      </c>
      <c r="E371" s="32"/>
      <c r="F371" s="32"/>
      <c r="G371" s="157"/>
      <c r="H371" s="167"/>
      <c r="I371" s="167"/>
      <c r="J371" s="32"/>
      <c r="K371" s="32">
        <f>'Субвенции '!B356</f>
        <v>82.9</v>
      </c>
      <c r="L371" s="32">
        <f>'Субвенции '!C356</f>
        <v>13.27528</v>
      </c>
      <c r="M371" s="32">
        <f t="shared" si="50"/>
        <v>16.013606755126659</v>
      </c>
      <c r="N371" s="32"/>
      <c r="O371" s="32"/>
      <c r="P371" s="32"/>
    </row>
    <row r="372" spans="1:21" s="36" customFormat="1" ht="51" x14ac:dyDescent="0.25">
      <c r="A372" s="77" t="s">
        <v>484</v>
      </c>
      <c r="B372" s="35">
        <f t="shared" si="55"/>
        <v>207.3</v>
      </c>
      <c r="C372" s="35">
        <f t="shared" si="56"/>
        <v>33.218879999999999</v>
      </c>
      <c r="D372" s="35">
        <f t="shared" si="57"/>
        <v>16.024544138929087</v>
      </c>
      <c r="E372" s="32"/>
      <c r="F372" s="32"/>
      <c r="G372" s="157"/>
      <c r="H372" s="167">
        <f>Субсидии!B264</f>
        <v>0</v>
      </c>
      <c r="I372" s="167">
        <f>Субсидии!C264</f>
        <v>0</v>
      </c>
      <c r="J372" s="32"/>
      <c r="K372" s="32">
        <f>'Субвенции '!B357</f>
        <v>207.3</v>
      </c>
      <c r="L372" s="32">
        <f>'Субвенции '!C357</f>
        <v>33.218879999999999</v>
      </c>
      <c r="M372" s="32">
        <f t="shared" si="50"/>
        <v>16.024544138929087</v>
      </c>
      <c r="N372" s="32"/>
      <c r="O372" s="32"/>
      <c r="P372" s="32"/>
    </row>
    <row r="373" spans="1:21" s="36" customFormat="1" ht="51" x14ac:dyDescent="0.25">
      <c r="A373" s="77" t="s">
        <v>485</v>
      </c>
      <c r="B373" s="35">
        <f t="shared" si="55"/>
        <v>62068.7</v>
      </c>
      <c r="C373" s="35">
        <f t="shared" si="56"/>
        <v>82.820050000000009</v>
      </c>
      <c r="D373" s="35">
        <f t="shared" si="57"/>
        <v>0.13343287357395919</v>
      </c>
      <c r="E373" s="32"/>
      <c r="F373" s="32"/>
      <c r="G373" s="157"/>
      <c r="H373" s="167">
        <f>Субсидии!B262</f>
        <v>6654.1</v>
      </c>
      <c r="I373" s="167">
        <f>Субсидии!C262</f>
        <v>0</v>
      </c>
      <c r="J373" s="32">
        <f t="shared" si="51"/>
        <v>0</v>
      </c>
      <c r="K373" s="32">
        <f>'Субвенции '!B358</f>
        <v>414.6</v>
      </c>
      <c r="L373" s="32">
        <f>'Субвенции '!C358</f>
        <v>82.820050000000009</v>
      </c>
      <c r="M373" s="32">
        <f t="shared" si="50"/>
        <v>19.97589242643512</v>
      </c>
      <c r="N373" s="32">
        <f>Иные!B106</f>
        <v>55000</v>
      </c>
      <c r="O373" s="32">
        <f>Иные!C106</f>
        <v>0</v>
      </c>
      <c r="P373" s="32">
        <f t="shared" ref="P373" si="58">O373/N373*100</f>
        <v>0</v>
      </c>
    </row>
    <row r="374" spans="1:21" s="36" customFormat="1" ht="51" x14ac:dyDescent="0.25">
      <c r="A374" s="77" t="s">
        <v>486</v>
      </c>
      <c r="B374" s="35">
        <f t="shared" si="55"/>
        <v>565.29999999999995</v>
      </c>
      <c r="C374" s="35">
        <f t="shared" si="56"/>
        <v>69.627289999999988</v>
      </c>
      <c r="D374" s="35">
        <f t="shared" si="57"/>
        <v>12.316874226074649</v>
      </c>
      <c r="E374" s="32"/>
      <c r="F374" s="32"/>
      <c r="G374" s="157"/>
      <c r="H374" s="167">
        <f>Субсидии!B266</f>
        <v>150.69999999999999</v>
      </c>
      <c r="I374" s="167">
        <f>Субсидии!C266</f>
        <v>0</v>
      </c>
      <c r="J374" s="32"/>
      <c r="K374" s="32">
        <f>'Субвенции '!B359</f>
        <v>414.6</v>
      </c>
      <c r="L374" s="32">
        <f>'Субвенции '!C359</f>
        <v>69.627289999999988</v>
      </c>
      <c r="M374" s="32">
        <f t="shared" ref="M374:M377" si="59">L374/K374*100</f>
        <v>16.793847081524358</v>
      </c>
      <c r="N374" s="32"/>
      <c r="O374" s="32"/>
      <c r="P374" s="32"/>
    </row>
    <row r="375" spans="1:21" s="36" customFormat="1" ht="51" x14ac:dyDescent="0.25">
      <c r="A375" s="77" t="s">
        <v>487</v>
      </c>
      <c r="B375" s="35">
        <f t="shared" si="55"/>
        <v>864.9</v>
      </c>
      <c r="C375" s="35">
        <f t="shared" si="56"/>
        <v>104.7</v>
      </c>
      <c r="D375" s="35">
        <f t="shared" si="57"/>
        <v>12.105445716267777</v>
      </c>
      <c r="E375" s="32"/>
      <c r="F375" s="32"/>
      <c r="G375" s="157"/>
      <c r="H375" s="167">
        <f>Субсидии!B267</f>
        <v>243</v>
      </c>
      <c r="I375" s="167">
        <f>Субсидии!C267</f>
        <v>0</v>
      </c>
      <c r="J375" s="32">
        <f t="shared" ref="J375:J378" si="60">I375/H375*100</f>
        <v>0</v>
      </c>
      <c r="K375" s="32">
        <f>'Субвенции '!B360</f>
        <v>621.9</v>
      </c>
      <c r="L375" s="32">
        <f>'Субвенции '!C360</f>
        <v>104.7</v>
      </c>
      <c r="M375" s="32">
        <f t="shared" si="59"/>
        <v>16.835504100337676</v>
      </c>
      <c r="N375" s="32"/>
      <c r="O375" s="32"/>
      <c r="P375" s="32"/>
    </row>
    <row r="376" spans="1:21" s="36" customFormat="1" ht="51" x14ac:dyDescent="0.25">
      <c r="A376" s="77" t="s">
        <v>488</v>
      </c>
      <c r="B376" s="35">
        <f t="shared" si="55"/>
        <v>1048.4000000000001</v>
      </c>
      <c r="C376" s="35">
        <f t="shared" si="56"/>
        <v>139</v>
      </c>
      <c r="D376" s="35">
        <f t="shared" si="57"/>
        <v>13.258298359404805</v>
      </c>
      <c r="E376" s="32"/>
      <c r="F376" s="32"/>
      <c r="G376" s="157"/>
      <c r="H376" s="167">
        <f>Субсидии!B268</f>
        <v>225.3</v>
      </c>
      <c r="I376" s="167">
        <f>Субсидии!C268</f>
        <v>0</v>
      </c>
      <c r="J376" s="32"/>
      <c r="K376" s="32">
        <f>'Субвенции '!B361</f>
        <v>823.1</v>
      </c>
      <c r="L376" s="32">
        <f>'Субвенции '!C361</f>
        <v>139</v>
      </c>
      <c r="M376" s="32">
        <f t="shared" si="59"/>
        <v>16.887376989430201</v>
      </c>
      <c r="N376" s="32"/>
      <c r="O376" s="32"/>
      <c r="P376" s="32"/>
    </row>
    <row r="377" spans="1:21" s="36" customFormat="1" ht="51" x14ac:dyDescent="0.25">
      <c r="A377" s="77" t="s">
        <v>489</v>
      </c>
      <c r="B377" s="35">
        <f t="shared" si="55"/>
        <v>486.3</v>
      </c>
      <c r="C377" s="35">
        <f t="shared" si="56"/>
        <v>33.200000000000003</v>
      </c>
      <c r="D377" s="35">
        <f t="shared" si="57"/>
        <v>6.8270614846802387</v>
      </c>
      <c r="E377" s="32"/>
      <c r="F377" s="32"/>
      <c r="G377" s="157"/>
      <c r="H377" s="167">
        <f>Субсидии!B269</f>
        <v>279</v>
      </c>
      <c r="I377" s="167">
        <f>Субсидии!C269</f>
        <v>0</v>
      </c>
      <c r="J377" s="32">
        <f t="shared" si="60"/>
        <v>0</v>
      </c>
      <c r="K377" s="32">
        <f>'Субвенции '!B362</f>
        <v>207.3</v>
      </c>
      <c r="L377" s="32">
        <f>'Субвенции '!C362</f>
        <v>33.200000000000003</v>
      </c>
      <c r="M377" s="32">
        <f t="shared" si="59"/>
        <v>16.015436565364208</v>
      </c>
      <c r="N377" s="32"/>
      <c r="O377" s="32"/>
      <c r="P377" s="32"/>
    </row>
    <row r="378" spans="1:21" s="36" customFormat="1" ht="51" x14ac:dyDescent="0.25">
      <c r="A378" s="77" t="s">
        <v>490</v>
      </c>
      <c r="B378" s="35">
        <f t="shared" si="55"/>
        <v>483800.5</v>
      </c>
      <c r="C378" s="35">
        <f t="shared" si="56"/>
        <v>920</v>
      </c>
      <c r="D378" s="35">
        <f t="shared" si="57"/>
        <v>0.19016102711758254</v>
      </c>
      <c r="E378" s="32"/>
      <c r="F378" s="32"/>
      <c r="G378" s="157"/>
      <c r="H378" s="167">
        <f>Субсидии!B265</f>
        <v>183900.5</v>
      </c>
      <c r="I378" s="167">
        <f>Субсидии!C265</f>
        <v>920</v>
      </c>
      <c r="J378" s="32">
        <f t="shared" si="60"/>
        <v>0.50027052672504968</v>
      </c>
      <c r="K378" s="32"/>
      <c r="L378" s="32"/>
      <c r="M378" s="32"/>
      <c r="N378" s="32">
        <f>Иные!B108</f>
        <v>299900</v>
      </c>
      <c r="O378" s="32">
        <f>Иные!C108</f>
        <v>0</v>
      </c>
      <c r="P378" s="32">
        <f t="shared" ref="P378" si="61">O378/N378*100</f>
        <v>0</v>
      </c>
      <c r="U378" s="37"/>
    </row>
    <row r="379" spans="1:21" ht="31.5" x14ac:dyDescent="0.25">
      <c r="A379" s="75" t="s">
        <v>546</v>
      </c>
      <c r="B379" s="30">
        <f t="shared" si="55"/>
        <v>230000</v>
      </c>
      <c r="C379" s="30">
        <f t="shared" si="55"/>
        <v>0</v>
      </c>
      <c r="D379" s="30"/>
      <c r="E379" s="30">
        <f>Дотации!B51</f>
        <v>0</v>
      </c>
      <c r="F379" s="30">
        <f>Дотации!C51</f>
        <v>0</v>
      </c>
      <c r="G379" s="30"/>
      <c r="H379" s="30">
        <f>Субсидии!B270</f>
        <v>80000</v>
      </c>
      <c r="I379" s="30"/>
      <c r="J379" s="30"/>
      <c r="K379" s="30">
        <f>'Субвенции '!B363</f>
        <v>0</v>
      </c>
      <c r="L379" s="30">
        <f>'Субвенции '!C363</f>
        <v>0</v>
      </c>
      <c r="M379" s="30"/>
      <c r="N379" s="30">
        <f>Иные!B109</f>
        <v>150000</v>
      </c>
      <c r="O379" s="30">
        <f>Иные!C109</f>
        <v>0</v>
      </c>
      <c r="P379" s="30"/>
      <c r="Q379" s="38"/>
      <c r="R379" s="38"/>
      <c r="U379" s="39"/>
    </row>
    <row r="380" spans="1:21" ht="15.75" x14ac:dyDescent="0.25">
      <c r="A380" s="83" t="s">
        <v>491</v>
      </c>
      <c r="B380" s="40">
        <f>E380+H380+K380+N380</f>
        <v>31570074.554579996</v>
      </c>
      <c r="C380" s="40">
        <f>F380+I380+L380+O380</f>
        <v>5254185.9644900002</v>
      </c>
      <c r="D380" s="40">
        <f>C380/B380*100</f>
        <v>16.642931759335216</v>
      </c>
      <c r="E380" s="40">
        <f>Дотации!B52</f>
        <v>3668652.3</v>
      </c>
      <c r="F380" s="40">
        <f>Дотации!C52</f>
        <v>959091.6</v>
      </c>
      <c r="G380" s="118">
        <f>F380/E380*100</f>
        <v>26.142886312774859</v>
      </c>
      <c r="H380" s="40">
        <f>Субсидии!B271</f>
        <v>8325605.5545799993</v>
      </c>
      <c r="I380" s="40">
        <f>Субсидии!C271</f>
        <v>420318.9</v>
      </c>
      <c r="J380" s="40">
        <f>I380/H380*100</f>
        <v>5.0485084507610178</v>
      </c>
      <c r="K380" s="40">
        <f>'Субвенции '!B364</f>
        <v>17994701.199999996</v>
      </c>
      <c r="L380" s="40">
        <f>'Субвенции '!C364</f>
        <v>3798775.4644900006</v>
      </c>
      <c r="M380" s="40">
        <f>L380/K380*100</f>
        <v>21.11052260478769</v>
      </c>
      <c r="N380" s="40">
        <f>Иные!B110</f>
        <v>1581115.5</v>
      </c>
      <c r="O380" s="40">
        <f>Иные!C110</f>
        <v>76000</v>
      </c>
      <c r="P380" s="40">
        <f>O380/N380*100</f>
        <v>4.8067329679583812</v>
      </c>
      <c r="U380" s="39"/>
    </row>
    <row r="381" spans="1:21" x14ac:dyDescent="0.2">
      <c r="U381" s="41"/>
    </row>
    <row r="382" spans="1:21" ht="15.75" x14ac:dyDescent="0.2">
      <c r="A382" s="186" t="s">
        <v>611</v>
      </c>
      <c r="B382" s="186"/>
      <c r="C382" s="186"/>
      <c r="D382" s="186"/>
      <c r="E382" s="186"/>
      <c r="F382" s="186"/>
      <c r="G382" s="186"/>
      <c r="H382" s="186"/>
      <c r="I382" s="186"/>
      <c r="J382" s="186"/>
      <c r="K382" s="186"/>
      <c r="L382" s="186"/>
      <c r="M382" s="186"/>
      <c r="N382" s="186"/>
      <c r="O382" s="186"/>
      <c r="P382" s="186"/>
      <c r="U382" s="41"/>
    </row>
    <row r="383" spans="1:21" ht="18.75" customHeight="1" x14ac:dyDescent="0.2">
      <c r="A383" s="186" t="s">
        <v>615</v>
      </c>
      <c r="B383" s="186"/>
      <c r="C383" s="186"/>
      <c r="D383" s="186"/>
      <c r="E383" s="186"/>
      <c r="F383" s="186"/>
      <c r="G383" s="186"/>
      <c r="H383" s="186"/>
      <c r="I383" s="186"/>
      <c r="J383" s="186"/>
      <c r="K383" s="186"/>
      <c r="L383" s="186"/>
      <c r="M383" s="186"/>
      <c r="N383" s="186"/>
      <c r="O383" s="186"/>
      <c r="P383" s="186"/>
      <c r="U383" s="39"/>
    </row>
    <row r="384" spans="1:21" ht="17.25" customHeight="1" x14ac:dyDescent="0.2">
      <c r="A384" s="186" t="s">
        <v>545</v>
      </c>
      <c r="B384" s="186"/>
      <c r="C384" s="186"/>
      <c r="D384" s="186"/>
      <c r="E384" s="186"/>
      <c r="F384" s="186"/>
      <c r="G384" s="186"/>
      <c r="H384" s="186"/>
      <c r="I384" s="186"/>
      <c r="J384" s="186"/>
      <c r="K384" s="186"/>
      <c r="L384" s="186"/>
      <c r="M384" s="186"/>
      <c r="N384" s="186"/>
      <c r="O384" s="186"/>
      <c r="P384" s="186"/>
      <c r="U384" s="39"/>
    </row>
    <row r="385" spans="1:21" ht="33.75" customHeight="1" x14ac:dyDescent="0.25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  <c r="K385" s="189"/>
      <c r="L385" s="189"/>
      <c r="M385" s="189"/>
      <c r="N385" s="189"/>
      <c r="O385" s="189"/>
      <c r="P385" s="189"/>
      <c r="U385" s="39"/>
    </row>
    <row r="386" spans="1:21" ht="15.75" customHeight="1" x14ac:dyDescent="0.25">
      <c r="A386" s="84"/>
      <c r="K386" s="85"/>
      <c r="L386" s="85"/>
      <c r="U386" s="39"/>
    </row>
    <row r="387" spans="1:21" ht="15.75" x14ac:dyDescent="0.25">
      <c r="A387" s="86"/>
      <c r="B387" s="85"/>
      <c r="U387" s="39"/>
    </row>
    <row r="388" spans="1:21" ht="33.75" customHeight="1" x14ac:dyDescent="0.25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U388" s="39"/>
    </row>
  </sheetData>
  <mergeCells count="14">
    <mergeCell ref="A388:P388"/>
    <mergeCell ref="A384:P384"/>
    <mergeCell ref="A385:P385"/>
    <mergeCell ref="A1:P1"/>
    <mergeCell ref="O2:P2"/>
    <mergeCell ref="A3:A6"/>
    <mergeCell ref="E3:P3"/>
    <mergeCell ref="A383:P383"/>
    <mergeCell ref="E4:G5"/>
    <mergeCell ref="B3:D5"/>
    <mergeCell ref="H4:J5"/>
    <mergeCell ref="K4:M5"/>
    <mergeCell ref="N4:P5"/>
    <mergeCell ref="A382:P382"/>
  </mergeCells>
  <printOptions horizontalCentered="1"/>
  <pageMargins left="0.31496062992125984" right="0.31496062992125984" top="0.15748031496062992" bottom="0.15748031496062992" header="0" footer="0"/>
  <pageSetup paperSize="9" scale="2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P14" sqref="P14"/>
      <selection pane="topRight" activeCell="P14" sqref="P14"/>
      <selection pane="bottomLeft" activeCell="P14" sqref="P14"/>
      <selection pane="bottomRight" activeCell="D63" sqref="D63"/>
    </sheetView>
  </sheetViews>
  <sheetFormatPr defaultRowHeight="14.25" x14ac:dyDescent="0.2"/>
  <cols>
    <col min="1" max="1" width="21.5" style="79" customWidth="1"/>
    <col min="2" max="2" width="15.625" style="79" customWidth="1"/>
    <col min="3" max="4" width="13.125" style="79" customWidth="1"/>
    <col min="5" max="5" width="13.25" style="79" customWidth="1"/>
    <col min="6" max="6" width="11.875" style="79" customWidth="1"/>
    <col min="7" max="7" width="11.125" style="79" customWidth="1"/>
    <col min="8" max="8" width="14.625" style="79" customWidth="1"/>
    <col min="9" max="10" width="11.125" style="79" customWidth="1"/>
    <col min="11" max="12" width="14.875" style="79" customWidth="1"/>
    <col min="13" max="13" width="12.5" style="79" customWidth="1"/>
    <col min="14" max="14" width="16.75" style="79" customWidth="1"/>
    <col min="15" max="15" width="15.625" style="79" customWidth="1"/>
    <col min="16" max="16" width="12.75" style="79" customWidth="1"/>
    <col min="17" max="17" width="16" style="79" customWidth="1"/>
    <col min="18" max="18" width="13.375" style="79" customWidth="1"/>
    <col min="19" max="19" width="13.125" style="79" customWidth="1"/>
  </cols>
  <sheetData>
    <row r="1" spans="1:19" ht="45" customHeight="1" x14ac:dyDescent="0.2">
      <c r="A1" s="227" t="s">
        <v>590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</row>
    <row r="2" spans="1:19" ht="22.5" x14ac:dyDescent="0.3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</row>
    <row r="3" spans="1:19" x14ac:dyDescent="0.2">
      <c r="R3" s="229" t="s">
        <v>115</v>
      </c>
      <c r="S3" s="229"/>
    </row>
    <row r="4" spans="1:19" ht="17.25" customHeight="1" x14ac:dyDescent="0.2">
      <c r="A4" s="230" t="s">
        <v>116</v>
      </c>
      <c r="B4" s="194" t="s">
        <v>492</v>
      </c>
      <c r="C4" s="195"/>
      <c r="D4" s="196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</row>
    <row r="5" spans="1:19" ht="82.5" customHeight="1" x14ac:dyDescent="0.2">
      <c r="A5" s="230"/>
      <c r="B5" s="197"/>
      <c r="C5" s="198"/>
      <c r="D5" s="199"/>
      <c r="E5" s="231" t="s">
        <v>493</v>
      </c>
      <c r="F5" s="232"/>
      <c r="G5" s="233"/>
      <c r="H5" s="231" t="s">
        <v>591</v>
      </c>
      <c r="I5" s="232"/>
      <c r="J5" s="233"/>
      <c r="K5" s="231" t="s">
        <v>494</v>
      </c>
      <c r="L5" s="232"/>
      <c r="M5" s="233"/>
      <c r="N5" s="231" t="s">
        <v>495</v>
      </c>
      <c r="O5" s="232"/>
      <c r="P5" s="233"/>
      <c r="Q5" s="231" t="s">
        <v>496</v>
      </c>
      <c r="R5" s="232"/>
      <c r="S5" s="233"/>
    </row>
    <row r="6" spans="1:19" ht="47.25" x14ac:dyDescent="0.2">
      <c r="A6" s="230"/>
      <c r="B6" s="80" t="s">
        <v>594</v>
      </c>
      <c r="C6" s="81" t="s">
        <v>122</v>
      </c>
      <c r="D6" s="80" t="s">
        <v>123</v>
      </c>
      <c r="E6" s="97" t="s">
        <v>594</v>
      </c>
      <c r="F6" s="87" t="s">
        <v>122</v>
      </c>
      <c r="G6" s="74" t="s">
        <v>123</v>
      </c>
      <c r="H6" s="97" t="s">
        <v>594</v>
      </c>
      <c r="I6" s="87" t="s">
        <v>122</v>
      </c>
      <c r="J6" s="97" t="s">
        <v>123</v>
      </c>
      <c r="K6" s="97" t="s">
        <v>594</v>
      </c>
      <c r="L6" s="87" t="s">
        <v>122</v>
      </c>
      <c r="M6" s="74" t="s">
        <v>123</v>
      </c>
      <c r="N6" s="97" t="s">
        <v>594</v>
      </c>
      <c r="O6" s="87" t="s">
        <v>122</v>
      </c>
      <c r="P6" s="74" t="s">
        <v>123</v>
      </c>
      <c r="Q6" s="97" t="s">
        <v>594</v>
      </c>
      <c r="R6" s="87" t="s">
        <v>122</v>
      </c>
      <c r="S6" s="74" t="s">
        <v>123</v>
      </c>
    </row>
    <row r="7" spans="1:19" s="44" customFormat="1" ht="36" customHeight="1" x14ac:dyDescent="0.2">
      <c r="A7" s="88" t="s">
        <v>124</v>
      </c>
      <c r="B7" s="43">
        <f>SUM(B8:B45)</f>
        <v>3380545.8</v>
      </c>
      <c r="C7" s="43">
        <f>SUM(C8:C45)</f>
        <v>889433.5</v>
      </c>
      <c r="D7" s="117">
        <f>C7/B7*100</f>
        <v>26.310352014754539</v>
      </c>
      <c r="E7" s="101"/>
      <c r="F7" s="101"/>
      <c r="G7" s="102"/>
      <c r="H7" s="103"/>
      <c r="I7" s="103"/>
      <c r="J7" s="103"/>
      <c r="K7" s="103"/>
      <c r="L7" s="103"/>
      <c r="M7" s="103"/>
      <c r="N7" s="43">
        <f>SUM(N8:N45)</f>
        <v>3153960.4</v>
      </c>
      <c r="O7" s="43">
        <f>SUM(O8:O45)</f>
        <v>835622.5</v>
      </c>
      <c r="P7" s="43">
        <f>O7/N7*100</f>
        <v>26.494387817932019</v>
      </c>
      <c r="Q7" s="43">
        <f>SUM(Q8:Q45)</f>
        <v>226585.40000000002</v>
      </c>
      <c r="R7" s="43">
        <f>SUM(R8:R45)</f>
        <v>53811</v>
      </c>
      <c r="S7" s="43">
        <f>R7/Q7*100</f>
        <v>23.748661652516002</v>
      </c>
    </row>
    <row r="8" spans="1:19" ht="15.75" x14ac:dyDescent="0.25">
      <c r="A8" s="76" t="s">
        <v>125</v>
      </c>
      <c r="B8" s="32">
        <f>E8++H8+K8+N8+Q8</f>
        <v>74007.100000000006</v>
      </c>
      <c r="C8" s="32">
        <f t="shared" ref="C8:C50" si="0">F8+L8+O8+R8</f>
        <v>22332.400000000001</v>
      </c>
      <c r="D8" s="32">
        <f>C8/B8*100</f>
        <v>30.17602365178476</v>
      </c>
      <c r="E8" s="66"/>
      <c r="F8" s="66"/>
      <c r="G8" s="65"/>
      <c r="H8" s="66"/>
      <c r="I8" s="66"/>
      <c r="J8" s="65"/>
      <c r="K8" s="66"/>
      <c r="L8" s="66"/>
      <c r="M8" s="65"/>
      <c r="N8" s="32">
        <v>58579.3</v>
      </c>
      <c r="O8" s="32">
        <v>18669.400000000001</v>
      </c>
      <c r="P8" s="45">
        <f>O8/N8*100</f>
        <v>31.870302308153221</v>
      </c>
      <c r="Q8" s="45">
        <v>15427.8</v>
      </c>
      <c r="R8" s="45">
        <v>3663</v>
      </c>
      <c r="S8" s="32">
        <f>R8/Q8*100</f>
        <v>23.742853809357136</v>
      </c>
    </row>
    <row r="9" spans="1:19" ht="15.75" x14ac:dyDescent="0.25">
      <c r="A9" s="76" t="s">
        <v>126</v>
      </c>
      <c r="B9" s="32">
        <f t="shared" ref="B9:B45" si="1">E9++H9+K9+N9+Q9</f>
        <v>83945.8</v>
      </c>
      <c r="C9" s="32">
        <f t="shared" si="0"/>
        <v>19938</v>
      </c>
      <c r="D9" s="32">
        <f t="shared" ref="D9:D45" si="2">C9/B9*100</f>
        <v>23.751039361111573</v>
      </c>
      <c r="E9" s="66"/>
      <c r="F9" s="66"/>
      <c r="G9" s="65"/>
      <c r="H9" s="66"/>
      <c r="I9" s="66"/>
      <c r="J9" s="65"/>
      <c r="K9" s="66"/>
      <c r="L9" s="66"/>
      <c r="M9" s="65"/>
      <c r="N9" s="32">
        <v>83945.8</v>
      </c>
      <c r="O9" s="32">
        <v>19938</v>
      </c>
      <c r="P9" s="45">
        <f t="shared" ref="P9:P44" si="3">O9/N9*100</f>
        <v>23.751039361111573</v>
      </c>
      <c r="Q9" s="45"/>
      <c r="R9" s="33"/>
      <c r="S9" s="32"/>
    </row>
    <row r="10" spans="1:19" ht="15.75" x14ac:dyDescent="0.25">
      <c r="A10" s="76" t="s">
        <v>127</v>
      </c>
      <c r="B10" s="32">
        <f t="shared" si="1"/>
        <v>120799.1</v>
      </c>
      <c r="C10" s="32">
        <f t="shared" si="0"/>
        <v>28689</v>
      </c>
      <c r="D10" s="32">
        <f t="shared" si="2"/>
        <v>23.749349125945475</v>
      </c>
      <c r="E10" s="66"/>
      <c r="F10" s="66"/>
      <c r="G10" s="65"/>
      <c r="H10" s="66"/>
      <c r="I10" s="66"/>
      <c r="J10" s="65"/>
      <c r="K10" s="66"/>
      <c r="L10" s="66"/>
      <c r="M10" s="65"/>
      <c r="N10" s="32">
        <v>120799.1</v>
      </c>
      <c r="O10" s="32">
        <v>28689</v>
      </c>
      <c r="P10" s="45">
        <f t="shared" si="3"/>
        <v>23.749349125945475</v>
      </c>
      <c r="Q10" s="45"/>
      <c r="R10" s="33"/>
      <c r="S10" s="32"/>
    </row>
    <row r="11" spans="1:19" ht="15.75" customHeight="1" x14ac:dyDescent="0.25">
      <c r="A11" s="76" t="s">
        <v>128</v>
      </c>
      <c r="B11" s="32">
        <f t="shared" si="1"/>
        <v>113822</v>
      </c>
      <c r="C11" s="32">
        <f t="shared" si="0"/>
        <v>31033</v>
      </c>
      <c r="D11" s="32">
        <f t="shared" si="2"/>
        <v>27.264500711637467</v>
      </c>
      <c r="E11" s="66"/>
      <c r="F11" s="66"/>
      <c r="G11" s="65"/>
      <c r="H11" s="66"/>
      <c r="I11" s="66"/>
      <c r="J11" s="65"/>
      <c r="K11" s="66"/>
      <c r="L11" s="66"/>
      <c r="M11" s="65"/>
      <c r="N11" s="32">
        <v>96405.2</v>
      </c>
      <c r="O11" s="32">
        <v>26896</v>
      </c>
      <c r="P11" s="45">
        <f t="shared" si="3"/>
        <v>27.898910017301969</v>
      </c>
      <c r="Q11" s="45">
        <v>17416.8</v>
      </c>
      <c r="R11" s="33">
        <v>4137</v>
      </c>
      <c r="S11" s="32">
        <f t="shared" ref="S11:S42" si="4">R11/Q11*100</f>
        <v>23.752928207248175</v>
      </c>
    </row>
    <row r="12" spans="1:19" ht="15.75" x14ac:dyDescent="0.25">
      <c r="A12" s="76" t="s">
        <v>129</v>
      </c>
      <c r="B12" s="32">
        <f t="shared" si="1"/>
        <v>0</v>
      </c>
      <c r="C12" s="32">
        <f t="shared" si="0"/>
        <v>0</v>
      </c>
      <c r="D12" s="32"/>
      <c r="E12" s="66"/>
      <c r="F12" s="66"/>
      <c r="G12" s="65"/>
      <c r="H12" s="66"/>
      <c r="I12" s="66"/>
      <c r="J12" s="65"/>
      <c r="K12" s="66"/>
      <c r="L12" s="66"/>
      <c r="M12" s="65"/>
      <c r="N12" s="32"/>
      <c r="O12" s="33"/>
      <c r="P12" s="45"/>
      <c r="Q12" s="45"/>
      <c r="R12" s="33"/>
      <c r="S12" s="32"/>
    </row>
    <row r="13" spans="1:19" ht="15.75" x14ac:dyDescent="0.25">
      <c r="A13" s="76" t="s">
        <v>130</v>
      </c>
      <c r="B13" s="32">
        <f t="shared" si="1"/>
        <v>170300.6</v>
      </c>
      <c r="C13" s="32">
        <f t="shared" si="0"/>
        <v>53946</v>
      </c>
      <c r="D13" s="32">
        <f t="shared" si="2"/>
        <v>31.676928912757795</v>
      </c>
      <c r="E13" s="66"/>
      <c r="F13" s="66"/>
      <c r="G13" s="65"/>
      <c r="H13" s="66"/>
      <c r="I13" s="66"/>
      <c r="J13" s="65"/>
      <c r="K13" s="66"/>
      <c r="L13" s="66"/>
      <c r="M13" s="65"/>
      <c r="N13" s="32">
        <v>170300.6</v>
      </c>
      <c r="O13" s="32">
        <v>53946</v>
      </c>
      <c r="P13" s="45">
        <f t="shared" si="3"/>
        <v>31.676928912757795</v>
      </c>
      <c r="Q13" s="45"/>
      <c r="R13" s="33"/>
      <c r="S13" s="32"/>
    </row>
    <row r="14" spans="1:19" ht="15.75" x14ac:dyDescent="0.25">
      <c r="A14" s="76" t="s">
        <v>131</v>
      </c>
      <c r="B14" s="32">
        <f t="shared" si="1"/>
        <v>49008.299999999996</v>
      </c>
      <c r="C14" s="32">
        <f t="shared" si="0"/>
        <v>14940</v>
      </c>
      <c r="D14" s="32">
        <f t="shared" si="2"/>
        <v>30.484632194954735</v>
      </c>
      <c r="E14" s="66"/>
      <c r="F14" s="66"/>
      <c r="G14" s="65"/>
      <c r="H14" s="66"/>
      <c r="I14" s="66"/>
      <c r="J14" s="65"/>
      <c r="K14" s="66"/>
      <c r="L14" s="66"/>
      <c r="M14" s="65"/>
      <c r="N14" s="32">
        <v>42061.7</v>
      </c>
      <c r="O14" s="32">
        <v>13290</v>
      </c>
      <c r="P14" s="45">
        <f t="shared" si="3"/>
        <v>31.5964404672184</v>
      </c>
      <c r="Q14" s="45">
        <v>6946.6</v>
      </c>
      <c r="R14" s="33">
        <v>1650</v>
      </c>
      <c r="S14" s="32">
        <f t="shared" si="4"/>
        <v>23.752627184521923</v>
      </c>
    </row>
    <row r="15" spans="1:19" ht="15.75" x14ac:dyDescent="0.25">
      <c r="A15" s="76" t="s">
        <v>132</v>
      </c>
      <c r="B15" s="32">
        <f t="shared" si="1"/>
        <v>91813.9</v>
      </c>
      <c r="C15" s="32">
        <f t="shared" si="0"/>
        <v>31807</v>
      </c>
      <c r="D15" s="32">
        <f t="shared" si="2"/>
        <v>34.642902654173277</v>
      </c>
      <c r="E15" s="66"/>
      <c r="F15" s="66"/>
      <c r="G15" s="65"/>
      <c r="H15" s="66"/>
      <c r="I15" s="66"/>
      <c r="J15" s="65"/>
      <c r="K15" s="66"/>
      <c r="L15" s="66"/>
      <c r="M15" s="65"/>
      <c r="N15" s="32">
        <v>91813.9</v>
      </c>
      <c r="O15" s="32">
        <v>31807</v>
      </c>
      <c r="P15" s="45">
        <f t="shared" si="3"/>
        <v>34.642902654173277</v>
      </c>
      <c r="Q15" s="45"/>
      <c r="R15" s="45"/>
      <c r="S15" s="32"/>
    </row>
    <row r="16" spans="1:19" ht="15.75" x14ac:dyDescent="0.25">
      <c r="A16" s="76" t="s">
        <v>133</v>
      </c>
      <c r="B16" s="32">
        <f t="shared" si="1"/>
        <v>39777.599999999999</v>
      </c>
      <c r="C16" s="32">
        <f t="shared" si="0"/>
        <v>9447</v>
      </c>
      <c r="D16" s="32">
        <f t="shared" si="2"/>
        <v>23.749547484011103</v>
      </c>
      <c r="E16" s="66"/>
      <c r="F16" s="66"/>
      <c r="G16" s="65"/>
      <c r="H16" s="66"/>
      <c r="I16" s="66"/>
      <c r="J16" s="65"/>
      <c r="K16" s="66"/>
      <c r="L16" s="66"/>
      <c r="M16" s="65"/>
      <c r="N16" s="32">
        <v>39777.599999999999</v>
      </c>
      <c r="O16" s="32">
        <v>9447</v>
      </c>
      <c r="P16" s="45">
        <f t="shared" si="3"/>
        <v>23.749547484011103</v>
      </c>
      <c r="Q16" s="45"/>
      <c r="R16" s="45"/>
      <c r="S16" s="32"/>
    </row>
    <row r="17" spans="1:19" ht="15.75" x14ac:dyDescent="0.25">
      <c r="A17" s="76" t="s">
        <v>134</v>
      </c>
      <c r="B17" s="32">
        <f t="shared" si="1"/>
        <v>92678.3</v>
      </c>
      <c r="C17" s="32">
        <f t="shared" si="0"/>
        <v>21999</v>
      </c>
      <c r="D17" s="32">
        <f t="shared" si="2"/>
        <v>23.736948131331715</v>
      </c>
      <c r="E17" s="66"/>
      <c r="F17" s="66"/>
      <c r="G17" s="65"/>
      <c r="H17" s="66"/>
      <c r="I17" s="66"/>
      <c r="J17" s="65"/>
      <c r="K17" s="66"/>
      <c r="L17" s="66"/>
      <c r="M17" s="65"/>
      <c r="N17" s="32">
        <v>92678.3</v>
      </c>
      <c r="O17" s="32">
        <v>21999</v>
      </c>
      <c r="P17" s="45">
        <f t="shared" si="3"/>
        <v>23.736948131331715</v>
      </c>
      <c r="Q17" s="45"/>
      <c r="R17" s="33"/>
      <c r="S17" s="32"/>
    </row>
    <row r="18" spans="1:19" ht="15.75" x14ac:dyDescent="0.25">
      <c r="A18" s="76" t="s">
        <v>135</v>
      </c>
      <c r="B18" s="32">
        <f t="shared" si="1"/>
        <v>31397.5</v>
      </c>
      <c r="C18" s="32">
        <f t="shared" si="0"/>
        <v>11958</v>
      </c>
      <c r="D18" s="32">
        <f t="shared" si="2"/>
        <v>38.085834859463333</v>
      </c>
      <c r="E18" s="66"/>
      <c r="F18" s="66"/>
      <c r="G18" s="65"/>
      <c r="H18" s="66"/>
      <c r="I18" s="66"/>
      <c r="J18" s="65"/>
      <c r="K18" s="66"/>
      <c r="L18" s="66"/>
      <c r="M18" s="65"/>
      <c r="N18" s="32">
        <v>31397.5</v>
      </c>
      <c r="O18" s="32">
        <v>11958</v>
      </c>
      <c r="P18" s="45">
        <f t="shared" si="3"/>
        <v>38.085834859463333</v>
      </c>
      <c r="Q18" s="45"/>
      <c r="R18" s="33"/>
      <c r="S18" s="32"/>
    </row>
    <row r="19" spans="1:19" ht="15.75" x14ac:dyDescent="0.25">
      <c r="A19" s="76" t="s">
        <v>136</v>
      </c>
      <c r="B19" s="32">
        <f t="shared" si="1"/>
        <v>43582.200000000004</v>
      </c>
      <c r="C19" s="32">
        <f t="shared" si="0"/>
        <v>14350</v>
      </c>
      <c r="D19" s="32">
        <f t="shared" si="2"/>
        <v>32.926286419685098</v>
      </c>
      <c r="E19" s="66"/>
      <c r="F19" s="66"/>
      <c r="G19" s="65"/>
      <c r="H19" s="66"/>
      <c r="I19" s="66"/>
      <c r="J19" s="65"/>
      <c r="K19" s="66"/>
      <c r="L19" s="66"/>
      <c r="M19" s="65"/>
      <c r="N19" s="32">
        <v>33685.800000000003</v>
      </c>
      <c r="O19" s="32">
        <v>12001</v>
      </c>
      <c r="P19" s="45">
        <f t="shared" si="3"/>
        <v>35.626287634552241</v>
      </c>
      <c r="Q19" s="45">
        <v>9896.4</v>
      </c>
      <c r="R19" s="45">
        <v>2349</v>
      </c>
      <c r="S19" s="32">
        <f t="shared" si="4"/>
        <v>23.735903965078212</v>
      </c>
    </row>
    <row r="20" spans="1:19" ht="15.75" x14ac:dyDescent="0.25">
      <c r="A20" s="76" t="s">
        <v>137</v>
      </c>
      <c r="B20" s="32">
        <f t="shared" si="1"/>
        <v>124147.20000000001</v>
      </c>
      <c r="C20" s="32">
        <f t="shared" si="0"/>
        <v>32984</v>
      </c>
      <c r="D20" s="32">
        <f t="shared" si="2"/>
        <v>26.568460666048043</v>
      </c>
      <c r="E20" s="66"/>
      <c r="F20" s="66"/>
      <c r="G20" s="65"/>
      <c r="H20" s="66"/>
      <c r="I20" s="66"/>
      <c r="J20" s="65"/>
      <c r="K20" s="66"/>
      <c r="L20" s="66"/>
      <c r="M20" s="65"/>
      <c r="N20" s="32">
        <v>110817.1</v>
      </c>
      <c r="O20" s="32">
        <v>29819</v>
      </c>
      <c r="P20" s="45">
        <f t="shared" si="3"/>
        <v>26.908302058075872</v>
      </c>
      <c r="Q20" s="45">
        <v>13330.1</v>
      </c>
      <c r="R20" s="45">
        <v>3165</v>
      </c>
      <c r="S20" s="32">
        <f t="shared" si="4"/>
        <v>23.743257740001951</v>
      </c>
    </row>
    <row r="21" spans="1:19" ht="15.75" x14ac:dyDescent="0.25">
      <c r="A21" s="76" t="s">
        <v>138</v>
      </c>
      <c r="B21" s="32">
        <f t="shared" si="1"/>
        <v>65481.4</v>
      </c>
      <c r="C21" s="32">
        <f t="shared" si="0"/>
        <v>15552</v>
      </c>
      <c r="D21" s="32">
        <f t="shared" si="2"/>
        <v>23.75025579782961</v>
      </c>
      <c r="E21" s="66"/>
      <c r="F21" s="66"/>
      <c r="G21" s="65"/>
      <c r="H21" s="66"/>
      <c r="I21" s="66"/>
      <c r="J21" s="65"/>
      <c r="K21" s="66"/>
      <c r="L21" s="66"/>
      <c r="M21" s="65"/>
      <c r="N21" s="32">
        <v>11496.1</v>
      </c>
      <c r="O21" s="32">
        <v>2730</v>
      </c>
      <c r="P21" s="45">
        <f t="shared" si="3"/>
        <v>23.74718382755891</v>
      </c>
      <c r="Q21" s="45">
        <v>53985.3</v>
      </c>
      <c r="R21" s="45">
        <v>12822</v>
      </c>
      <c r="S21" s="32">
        <f t="shared" si="4"/>
        <v>23.750909969936259</v>
      </c>
    </row>
    <row r="22" spans="1:19" ht="15.75" x14ac:dyDescent="0.25">
      <c r="A22" s="76" t="s">
        <v>139</v>
      </c>
      <c r="B22" s="32">
        <f t="shared" si="1"/>
        <v>77843</v>
      </c>
      <c r="C22" s="32">
        <f t="shared" si="0"/>
        <v>21486</v>
      </c>
      <c r="D22" s="32">
        <f t="shared" si="2"/>
        <v>27.601711136518375</v>
      </c>
      <c r="E22" s="66"/>
      <c r="F22" s="66"/>
      <c r="G22" s="65"/>
      <c r="H22" s="66"/>
      <c r="I22" s="66"/>
      <c r="J22" s="65"/>
      <c r="K22" s="66"/>
      <c r="L22" s="66"/>
      <c r="M22" s="65"/>
      <c r="N22" s="32">
        <v>73155.5</v>
      </c>
      <c r="O22" s="32">
        <v>20373</v>
      </c>
      <c r="P22" s="45">
        <f t="shared" si="3"/>
        <v>27.848897212102987</v>
      </c>
      <c r="Q22" s="45">
        <v>4687.5</v>
      </c>
      <c r="R22" s="45">
        <v>1113</v>
      </c>
      <c r="S22" s="32">
        <f t="shared" si="4"/>
        <v>23.744</v>
      </c>
    </row>
    <row r="23" spans="1:19" ht="15.75" x14ac:dyDescent="0.25">
      <c r="A23" s="76" t="s">
        <v>140</v>
      </c>
      <c r="B23" s="32">
        <f t="shared" si="1"/>
        <v>153452.6</v>
      </c>
      <c r="C23" s="32">
        <f t="shared" si="0"/>
        <v>36444</v>
      </c>
      <c r="D23" s="32">
        <f t="shared" si="2"/>
        <v>23.749353220473289</v>
      </c>
      <c r="E23" s="66"/>
      <c r="F23" s="66"/>
      <c r="G23" s="65"/>
      <c r="H23" s="66"/>
      <c r="I23" s="66"/>
      <c r="J23" s="65"/>
      <c r="K23" s="66"/>
      <c r="L23" s="66"/>
      <c r="M23" s="65"/>
      <c r="N23" s="32">
        <v>153452.6</v>
      </c>
      <c r="O23" s="32">
        <v>36444</v>
      </c>
      <c r="P23" s="45">
        <f t="shared" si="3"/>
        <v>23.749353220473289</v>
      </c>
      <c r="Q23" s="104"/>
      <c r="R23" s="33"/>
      <c r="S23" s="32"/>
    </row>
    <row r="24" spans="1:19" ht="15.75" x14ac:dyDescent="0.25">
      <c r="A24" s="76" t="s">
        <v>141</v>
      </c>
      <c r="B24" s="32">
        <f t="shared" si="1"/>
        <v>96993.2</v>
      </c>
      <c r="C24" s="32">
        <f t="shared" si="0"/>
        <v>23037</v>
      </c>
      <c r="D24" s="32">
        <f t="shared" si="2"/>
        <v>23.751149565124155</v>
      </c>
      <c r="E24" s="66"/>
      <c r="F24" s="66"/>
      <c r="G24" s="65"/>
      <c r="H24" s="66"/>
      <c r="I24" s="66"/>
      <c r="J24" s="65"/>
      <c r="K24" s="66"/>
      <c r="L24" s="66"/>
      <c r="M24" s="65"/>
      <c r="N24" s="32">
        <v>96993.2</v>
      </c>
      <c r="O24" s="32">
        <v>23037</v>
      </c>
      <c r="P24" s="45">
        <f t="shared" si="3"/>
        <v>23.751149565124155</v>
      </c>
      <c r="Q24" s="104"/>
      <c r="R24" s="33"/>
      <c r="S24" s="32"/>
    </row>
    <row r="25" spans="1:19" ht="15.75" x14ac:dyDescent="0.25">
      <c r="A25" s="76" t="s">
        <v>142</v>
      </c>
      <c r="B25" s="32">
        <f t="shared" si="1"/>
        <v>54276</v>
      </c>
      <c r="C25" s="32">
        <f t="shared" si="0"/>
        <v>15379.8</v>
      </c>
      <c r="D25" s="32">
        <f t="shared" si="2"/>
        <v>28.336281229272604</v>
      </c>
      <c r="E25" s="66"/>
      <c r="F25" s="66"/>
      <c r="G25" s="65"/>
      <c r="H25" s="66"/>
      <c r="I25" s="66"/>
      <c r="J25" s="65"/>
      <c r="K25" s="66"/>
      <c r="L25" s="66"/>
      <c r="M25" s="65"/>
      <c r="N25" s="32">
        <v>54276</v>
      </c>
      <c r="O25" s="32">
        <v>15379.8</v>
      </c>
      <c r="P25" s="45">
        <f t="shared" si="3"/>
        <v>28.336281229272604</v>
      </c>
      <c r="Q25" s="104"/>
      <c r="R25" s="33"/>
      <c r="S25" s="32"/>
    </row>
    <row r="26" spans="1:19" ht="15.75" x14ac:dyDescent="0.25">
      <c r="A26" s="76" t="s">
        <v>143</v>
      </c>
      <c r="B26" s="32">
        <f t="shared" si="1"/>
        <v>73469.599999999991</v>
      </c>
      <c r="C26" s="32">
        <f t="shared" si="0"/>
        <v>23130</v>
      </c>
      <c r="D26" s="32">
        <f t="shared" si="2"/>
        <v>31.482409050818301</v>
      </c>
      <c r="E26" s="66"/>
      <c r="F26" s="66"/>
      <c r="G26" s="65"/>
      <c r="H26" s="66"/>
      <c r="I26" s="66"/>
      <c r="J26" s="65"/>
      <c r="K26" s="66"/>
      <c r="L26" s="66"/>
      <c r="M26" s="65"/>
      <c r="N26" s="32">
        <v>71865.399999999994</v>
      </c>
      <c r="O26" s="32">
        <v>22749</v>
      </c>
      <c r="P26" s="45">
        <f t="shared" si="3"/>
        <v>31.65501061707025</v>
      </c>
      <c r="Q26" s="45">
        <v>1604.2</v>
      </c>
      <c r="R26" s="45">
        <v>381</v>
      </c>
      <c r="S26" s="32">
        <f t="shared" si="4"/>
        <v>23.750155840917593</v>
      </c>
    </row>
    <row r="27" spans="1:19" ht="15.75" x14ac:dyDescent="0.25">
      <c r="A27" s="76" t="s">
        <v>144</v>
      </c>
      <c r="B27" s="32">
        <f t="shared" si="1"/>
        <v>204437.4</v>
      </c>
      <c r="C27" s="32">
        <f t="shared" si="0"/>
        <v>63555</v>
      </c>
      <c r="D27" s="32">
        <f t="shared" si="2"/>
        <v>31.087755958547703</v>
      </c>
      <c r="E27" s="66"/>
      <c r="F27" s="66"/>
      <c r="G27" s="65"/>
      <c r="H27" s="66"/>
      <c r="I27" s="66"/>
      <c r="J27" s="65"/>
      <c r="K27" s="66"/>
      <c r="L27" s="66"/>
      <c r="M27" s="65"/>
      <c r="N27" s="32">
        <v>204437.4</v>
      </c>
      <c r="O27" s="32">
        <v>63555</v>
      </c>
      <c r="P27" s="45">
        <f t="shared" si="3"/>
        <v>31.087755958547703</v>
      </c>
      <c r="Q27" s="45"/>
      <c r="R27" s="45"/>
      <c r="S27" s="32"/>
    </row>
    <row r="28" spans="1:19" ht="15" customHeight="1" x14ac:dyDescent="0.25">
      <c r="A28" s="76" t="s">
        <v>145</v>
      </c>
      <c r="B28" s="32">
        <f t="shared" si="1"/>
        <v>97899</v>
      </c>
      <c r="C28" s="32">
        <f t="shared" si="0"/>
        <v>28850</v>
      </c>
      <c r="D28" s="32">
        <f t="shared" si="2"/>
        <v>29.469146773715771</v>
      </c>
      <c r="E28" s="66"/>
      <c r="F28" s="66"/>
      <c r="G28" s="65"/>
      <c r="H28" s="66"/>
      <c r="I28" s="66"/>
      <c r="J28" s="65"/>
      <c r="K28" s="66"/>
      <c r="L28" s="66"/>
      <c r="M28" s="65"/>
      <c r="N28" s="32">
        <v>71990.600000000006</v>
      </c>
      <c r="O28" s="32">
        <v>22697</v>
      </c>
      <c r="P28" s="45">
        <f t="shared" si="3"/>
        <v>31.527727231055163</v>
      </c>
      <c r="Q28" s="45">
        <v>25908.400000000001</v>
      </c>
      <c r="R28" s="45">
        <v>6153</v>
      </c>
      <c r="S28" s="32">
        <f t="shared" si="4"/>
        <v>23.749054360747866</v>
      </c>
    </row>
    <row r="29" spans="1:19" ht="15.75" x14ac:dyDescent="0.25">
      <c r="A29" s="76" t="s">
        <v>146</v>
      </c>
      <c r="B29" s="32">
        <f t="shared" si="1"/>
        <v>159277.1</v>
      </c>
      <c r="C29" s="32">
        <f t="shared" si="0"/>
        <v>37943</v>
      </c>
      <c r="D29" s="32">
        <f t="shared" si="2"/>
        <v>23.822005799954919</v>
      </c>
      <c r="E29" s="66"/>
      <c r="F29" s="66"/>
      <c r="G29" s="65"/>
      <c r="H29" s="66"/>
      <c r="I29" s="66"/>
      <c r="J29" s="65"/>
      <c r="K29" s="66"/>
      <c r="L29" s="66"/>
      <c r="M29" s="65"/>
      <c r="N29" s="32">
        <v>159277.1</v>
      </c>
      <c r="O29" s="32">
        <v>37943</v>
      </c>
      <c r="P29" s="45">
        <f t="shared" si="3"/>
        <v>23.822005799954919</v>
      </c>
      <c r="Q29" s="45"/>
      <c r="R29" s="45"/>
      <c r="S29" s="32"/>
    </row>
    <row r="30" spans="1:19" ht="15.75" x14ac:dyDescent="0.25">
      <c r="A30" s="76" t="s">
        <v>147</v>
      </c>
      <c r="B30" s="32">
        <f t="shared" si="1"/>
        <v>96161.9</v>
      </c>
      <c r="C30" s="32">
        <f t="shared" si="0"/>
        <v>25839</v>
      </c>
      <c r="D30" s="32">
        <f t="shared" si="2"/>
        <v>26.870309342889442</v>
      </c>
      <c r="E30" s="66"/>
      <c r="F30" s="66"/>
      <c r="G30" s="65"/>
      <c r="H30" s="66"/>
      <c r="I30" s="66"/>
      <c r="J30" s="65"/>
      <c r="K30" s="66"/>
      <c r="L30" s="66"/>
      <c r="M30" s="65"/>
      <c r="N30" s="32">
        <v>96161.9</v>
      </c>
      <c r="O30" s="32">
        <v>25839</v>
      </c>
      <c r="P30" s="45">
        <f t="shared" si="3"/>
        <v>26.870309342889442</v>
      </c>
      <c r="Q30" s="45"/>
      <c r="R30" s="45"/>
      <c r="S30" s="32"/>
    </row>
    <row r="31" spans="1:19" ht="15.75" x14ac:dyDescent="0.25">
      <c r="A31" s="76" t="s">
        <v>148</v>
      </c>
      <c r="B31" s="32">
        <f t="shared" si="1"/>
        <v>41846.6</v>
      </c>
      <c r="C31" s="32">
        <f t="shared" si="0"/>
        <v>13931.3</v>
      </c>
      <c r="D31" s="32">
        <f t="shared" si="2"/>
        <v>33.291354614233896</v>
      </c>
      <c r="E31" s="66"/>
      <c r="F31" s="66"/>
      <c r="G31" s="65"/>
      <c r="H31" s="66"/>
      <c r="I31" s="66"/>
      <c r="J31" s="65"/>
      <c r="K31" s="66"/>
      <c r="L31" s="66"/>
      <c r="M31" s="65"/>
      <c r="N31" s="32">
        <v>39625.599999999999</v>
      </c>
      <c r="O31" s="32">
        <v>13403.3</v>
      </c>
      <c r="P31" s="45">
        <f t="shared" si="3"/>
        <v>33.824850601631269</v>
      </c>
      <c r="Q31" s="45">
        <v>2221</v>
      </c>
      <c r="R31" s="45">
        <v>528</v>
      </c>
      <c r="S31" s="32">
        <f t="shared" si="4"/>
        <v>23.773075191355243</v>
      </c>
    </row>
    <row r="32" spans="1:19" ht="15.75" x14ac:dyDescent="0.25">
      <c r="A32" s="76" t="s">
        <v>149</v>
      </c>
      <c r="B32" s="32">
        <f t="shared" si="1"/>
        <v>167118.29999999999</v>
      </c>
      <c r="C32" s="32">
        <f t="shared" si="0"/>
        <v>39693</v>
      </c>
      <c r="D32" s="32">
        <f t="shared" si="2"/>
        <v>23.751438352352796</v>
      </c>
      <c r="E32" s="66"/>
      <c r="F32" s="66"/>
      <c r="G32" s="65"/>
      <c r="H32" s="66"/>
      <c r="I32" s="66"/>
      <c r="J32" s="65"/>
      <c r="K32" s="66"/>
      <c r="L32" s="66"/>
      <c r="M32" s="65"/>
      <c r="N32" s="32">
        <v>150436.9</v>
      </c>
      <c r="O32" s="32">
        <v>35730</v>
      </c>
      <c r="P32" s="45">
        <f t="shared" si="3"/>
        <v>23.750821773115508</v>
      </c>
      <c r="Q32" s="45">
        <v>16681.400000000001</v>
      </c>
      <c r="R32" s="45">
        <v>3963</v>
      </c>
      <c r="S32" s="32">
        <f t="shared" si="4"/>
        <v>23.756998813049261</v>
      </c>
    </row>
    <row r="33" spans="1:19" ht="15.75" x14ac:dyDescent="0.25">
      <c r="A33" s="76" t="s">
        <v>150</v>
      </c>
      <c r="B33" s="32">
        <f t="shared" si="1"/>
        <v>71067.599999999991</v>
      </c>
      <c r="C33" s="32">
        <f t="shared" si="0"/>
        <v>16878</v>
      </c>
      <c r="D33" s="32">
        <f t="shared" si="2"/>
        <v>23.749219053408307</v>
      </c>
      <c r="E33" s="66"/>
      <c r="F33" s="66"/>
      <c r="G33" s="65"/>
      <c r="H33" s="66"/>
      <c r="I33" s="66"/>
      <c r="J33" s="65"/>
      <c r="K33" s="66"/>
      <c r="L33" s="66"/>
      <c r="M33" s="65"/>
      <c r="N33" s="32">
        <v>65849.399999999994</v>
      </c>
      <c r="O33" s="32">
        <v>15639</v>
      </c>
      <c r="P33" s="45">
        <f t="shared" si="3"/>
        <v>23.749646921612044</v>
      </c>
      <c r="Q33" s="45">
        <v>5218.2</v>
      </c>
      <c r="R33" s="45">
        <v>1239</v>
      </c>
      <c r="S33" s="32">
        <f t="shared" si="4"/>
        <v>23.743819707945267</v>
      </c>
    </row>
    <row r="34" spans="1:19" ht="15.75" x14ac:dyDescent="0.25">
      <c r="A34" s="76" t="s">
        <v>151</v>
      </c>
      <c r="B34" s="32">
        <f t="shared" si="1"/>
        <v>164638</v>
      </c>
      <c r="C34" s="32">
        <f t="shared" si="0"/>
        <v>39102</v>
      </c>
      <c r="D34" s="32">
        <f t="shared" si="2"/>
        <v>23.750288511765206</v>
      </c>
      <c r="E34" s="66"/>
      <c r="F34" s="66"/>
      <c r="G34" s="65"/>
      <c r="H34" s="66"/>
      <c r="I34" s="66"/>
      <c r="J34" s="65"/>
      <c r="K34" s="66"/>
      <c r="L34" s="66"/>
      <c r="M34" s="65"/>
      <c r="N34" s="32">
        <v>164638</v>
      </c>
      <c r="O34" s="32">
        <v>39102</v>
      </c>
      <c r="P34" s="45">
        <f t="shared" si="3"/>
        <v>23.750288511765206</v>
      </c>
      <c r="Q34" s="45"/>
      <c r="R34" s="45"/>
      <c r="S34" s="32"/>
    </row>
    <row r="35" spans="1:19" ht="15.75" x14ac:dyDescent="0.25">
      <c r="A35" s="76" t="s">
        <v>152</v>
      </c>
      <c r="B35" s="32">
        <f t="shared" si="1"/>
        <v>87115.5</v>
      </c>
      <c r="C35" s="32">
        <f t="shared" si="0"/>
        <v>20691</v>
      </c>
      <c r="D35" s="32">
        <f t="shared" si="2"/>
        <v>23.751226819567126</v>
      </c>
      <c r="E35" s="66"/>
      <c r="F35" s="66"/>
      <c r="G35" s="65"/>
      <c r="H35" s="66"/>
      <c r="I35" s="66"/>
      <c r="J35" s="65"/>
      <c r="K35" s="66"/>
      <c r="L35" s="66"/>
      <c r="M35" s="65"/>
      <c r="N35" s="32">
        <v>87115.5</v>
      </c>
      <c r="O35" s="32">
        <v>20691</v>
      </c>
      <c r="P35" s="45">
        <f t="shared" si="3"/>
        <v>23.751226819567126</v>
      </c>
      <c r="Q35" s="45"/>
      <c r="R35" s="45"/>
      <c r="S35" s="32"/>
    </row>
    <row r="36" spans="1:19" ht="15.75" x14ac:dyDescent="0.25">
      <c r="A36" s="76" t="s">
        <v>153</v>
      </c>
      <c r="B36" s="32">
        <f t="shared" si="1"/>
        <v>55354.8</v>
      </c>
      <c r="C36" s="32">
        <f t="shared" si="0"/>
        <v>13186</v>
      </c>
      <c r="D36" s="32">
        <f t="shared" si="2"/>
        <v>23.820879128819904</v>
      </c>
      <c r="E36" s="66"/>
      <c r="F36" s="66"/>
      <c r="G36" s="65"/>
      <c r="H36" s="66"/>
      <c r="I36" s="66"/>
      <c r="J36" s="65"/>
      <c r="K36" s="66"/>
      <c r="L36" s="66"/>
      <c r="M36" s="65"/>
      <c r="N36" s="32">
        <v>53407.5</v>
      </c>
      <c r="O36" s="32">
        <v>12724</v>
      </c>
      <c r="P36" s="45">
        <f t="shared" si="3"/>
        <v>23.824369236530448</v>
      </c>
      <c r="Q36" s="45">
        <v>1947.3</v>
      </c>
      <c r="R36" s="45">
        <v>462</v>
      </c>
      <c r="S36" s="32">
        <f t="shared" si="4"/>
        <v>23.72515791095363</v>
      </c>
    </row>
    <row r="37" spans="1:19" ht="15.75" x14ac:dyDescent="0.25">
      <c r="A37" s="76" t="s">
        <v>154</v>
      </c>
      <c r="B37" s="32">
        <f t="shared" si="1"/>
        <v>138865.29999999999</v>
      </c>
      <c r="C37" s="32">
        <f t="shared" si="0"/>
        <v>32979</v>
      </c>
      <c r="D37" s="32">
        <f t="shared" si="2"/>
        <v>23.748913515471472</v>
      </c>
      <c r="E37" s="66"/>
      <c r="F37" s="66"/>
      <c r="G37" s="65"/>
      <c r="H37" s="66"/>
      <c r="I37" s="66"/>
      <c r="J37" s="65"/>
      <c r="K37" s="66"/>
      <c r="L37" s="66"/>
      <c r="M37" s="65"/>
      <c r="N37" s="32">
        <v>105262.6</v>
      </c>
      <c r="O37" s="32">
        <v>24999</v>
      </c>
      <c r="P37" s="45">
        <f t="shared" si="3"/>
        <v>23.749175870632115</v>
      </c>
      <c r="Q37" s="45">
        <v>33602.699999999997</v>
      </c>
      <c r="R37" s="45">
        <v>7980</v>
      </c>
      <c r="S37" s="32">
        <f t="shared" si="4"/>
        <v>23.748091671204993</v>
      </c>
    </row>
    <row r="38" spans="1:19" ht="15.75" x14ac:dyDescent="0.25">
      <c r="A38" s="76" t="s">
        <v>155</v>
      </c>
      <c r="B38" s="32">
        <f t="shared" si="1"/>
        <v>55338.9</v>
      </c>
      <c r="C38" s="32">
        <f t="shared" si="0"/>
        <v>13143</v>
      </c>
      <c r="D38" s="32">
        <f t="shared" si="2"/>
        <v>23.750020329280126</v>
      </c>
      <c r="E38" s="66"/>
      <c r="F38" s="66"/>
      <c r="G38" s="65"/>
      <c r="H38" s="66"/>
      <c r="I38" s="66"/>
      <c r="J38" s="65"/>
      <c r="K38" s="66"/>
      <c r="L38" s="66"/>
      <c r="M38" s="65"/>
      <c r="N38" s="32">
        <v>43838.8</v>
      </c>
      <c r="O38" s="32">
        <v>10413</v>
      </c>
      <c r="P38" s="45">
        <f t="shared" si="3"/>
        <v>23.752931193372078</v>
      </c>
      <c r="Q38" s="45">
        <v>11500.1</v>
      </c>
      <c r="R38" s="45">
        <v>2730</v>
      </c>
      <c r="S38" s="32">
        <f t="shared" si="4"/>
        <v>23.738924009356442</v>
      </c>
    </row>
    <row r="39" spans="1:19" ht="15.75" x14ac:dyDescent="0.25">
      <c r="A39" s="76" t="s">
        <v>156</v>
      </c>
      <c r="B39" s="32">
        <f t="shared" si="1"/>
        <v>0</v>
      </c>
      <c r="C39" s="32">
        <f t="shared" si="0"/>
        <v>0</v>
      </c>
      <c r="D39" s="32"/>
      <c r="E39" s="66"/>
      <c r="F39" s="66"/>
      <c r="G39" s="65"/>
      <c r="H39" s="66"/>
      <c r="I39" s="66"/>
      <c r="J39" s="65"/>
      <c r="K39" s="66"/>
      <c r="L39" s="66"/>
      <c r="M39" s="65"/>
      <c r="N39" s="32"/>
      <c r="O39" s="33"/>
      <c r="P39" s="45"/>
      <c r="Q39" s="45"/>
      <c r="R39" s="45"/>
      <c r="S39" s="32"/>
    </row>
    <row r="40" spans="1:19" ht="15.75" x14ac:dyDescent="0.25">
      <c r="A40" s="76" t="s">
        <v>157</v>
      </c>
      <c r="B40" s="32">
        <f t="shared" si="1"/>
        <v>52361</v>
      </c>
      <c r="C40" s="32">
        <f t="shared" si="0"/>
        <v>12435</v>
      </c>
      <c r="D40" s="32">
        <f t="shared" si="2"/>
        <v>23.748591508947499</v>
      </c>
      <c r="E40" s="66"/>
      <c r="F40" s="66"/>
      <c r="G40" s="65"/>
      <c r="H40" s="66"/>
      <c r="I40" s="66"/>
      <c r="J40" s="65"/>
      <c r="K40" s="66"/>
      <c r="L40" s="66"/>
      <c r="M40" s="65"/>
      <c r="N40" s="32">
        <v>52361</v>
      </c>
      <c r="O40" s="32">
        <v>12435</v>
      </c>
      <c r="P40" s="45">
        <f t="shared" si="3"/>
        <v>23.748591508947499</v>
      </c>
      <c r="Q40" s="45"/>
      <c r="R40" s="45"/>
      <c r="S40" s="32"/>
    </row>
    <row r="41" spans="1:19" ht="15.75" x14ac:dyDescent="0.25">
      <c r="A41" s="76" t="s">
        <v>158</v>
      </c>
      <c r="B41" s="32">
        <f t="shared" si="1"/>
        <v>10141.200000000001</v>
      </c>
      <c r="C41" s="32">
        <f t="shared" si="0"/>
        <v>2409</v>
      </c>
      <c r="D41" s="32">
        <f t="shared" si="2"/>
        <v>23.754585256182697</v>
      </c>
      <c r="E41" s="66"/>
      <c r="F41" s="66"/>
      <c r="G41" s="65"/>
      <c r="H41" s="66"/>
      <c r="I41" s="66"/>
      <c r="J41" s="65"/>
      <c r="K41" s="66"/>
      <c r="L41" s="66"/>
      <c r="M41" s="65"/>
      <c r="N41" s="32">
        <v>10141.200000000001</v>
      </c>
      <c r="O41" s="32">
        <v>2409</v>
      </c>
      <c r="P41" s="45"/>
      <c r="Q41" s="45"/>
      <c r="R41" s="45"/>
      <c r="S41" s="32"/>
    </row>
    <row r="42" spans="1:19" ht="15.75" x14ac:dyDescent="0.25">
      <c r="A42" s="76" t="s">
        <v>159</v>
      </c>
      <c r="B42" s="32">
        <f t="shared" si="1"/>
        <v>60651.6</v>
      </c>
      <c r="C42" s="32">
        <f t="shared" si="0"/>
        <v>14499</v>
      </c>
      <c r="D42" s="32">
        <f t="shared" si="2"/>
        <v>23.905387491838635</v>
      </c>
      <c r="E42" s="66"/>
      <c r="F42" s="66"/>
      <c r="G42" s="65"/>
      <c r="H42" s="66"/>
      <c r="I42" s="66"/>
      <c r="J42" s="65"/>
      <c r="K42" s="66"/>
      <c r="L42" s="66"/>
      <c r="M42" s="65"/>
      <c r="N42" s="32">
        <v>54440</v>
      </c>
      <c r="O42" s="32">
        <v>13023</v>
      </c>
      <c r="P42" s="45">
        <f t="shared" si="3"/>
        <v>23.921748714180747</v>
      </c>
      <c r="Q42" s="45">
        <v>6211.6</v>
      </c>
      <c r="R42" s="45">
        <v>1476</v>
      </c>
      <c r="S42" s="32">
        <f t="shared" si="4"/>
        <v>23.761993689226607</v>
      </c>
    </row>
    <row r="43" spans="1:19" ht="15.75" x14ac:dyDescent="0.25">
      <c r="A43" s="76" t="s">
        <v>160</v>
      </c>
      <c r="B43" s="32">
        <f t="shared" si="1"/>
        <v>76156.5</v>
      </c>
      <c r="C43" s="32">
        <f t="shared" si="0"/>
        <v>18087</v>
      </c>
      <c r="D43" s="32">
        <f t="shared" si="2"/>
        <v>23.749778416812749</v>
      </c>
      <c r="E43" s="66"/>
      <c r="F43" s="66"/>
      <c r="G43" s="65"/>
      <c r="H43" s="66"/>
      <c r="I43" s="66"/>
      <c r="J43" s="65"/>
      <c r="K43" s="66"/>
      <c r="L43" s="66"/>
      <c r="M43" s="65"/>
      <c r="N43" s="32">
        <v>76156.5</v>
      </c>
      <c r="O43" s="32">
        <v>18087</v>
      </c>
      <c r="P43" s="45">
        <f t="shared" si="3"/>
        <v>23.749778416812749</v>
      </c>
      <c r="Q43" s="33"/>
      <c r="R43" s="33"/>
      <c r="S43" s="32"/>
    </row>
    <row r="44" spans="1:19" ht="15.75" x14ac:dyDescent="0.25">
      <c r="A44" s="76" t="s">
        <v>161</v>
      </c>
      <c r="B44" s="32">
        <f t="shared" si="1"/>
        <v>81768.399999999994</v>
      </c>
      <c r="C44" s="32">
        <f t="shared" si="0"/>
        <v>19419</v>
      </c>
      <c r="D44" s="32">
        <f t="shared" si="2"/>
        <v>23.748783148502355</v>
      </c>
      <c r="E44" s="66"/>
      <c r="F44" s="66"/>
      <c r="G44" s="65"/>
      <c r="H44" s="66"/>
      <c r="I44" s="66"/>
      <c r="J44" s="65"/>
      <c r="K44" s="66"/>
      <c r="L44" s="66"/>
      <c r="M44" s="65"/>
      <c r="N44" s="32">
        <v>81768.399999999994</v>
      </c>
      <c r="O44" s="32">
        <v>19419</v>
      </c>
      <c r="P44" s="45">
        <f t="shared" si="3"/>
        <v>23.748783148502355</v>
      </c>
      <c r="Q44" s="33">
        <v>0</v>
      </c>
      <c r="R44" s="33">
        <v>0</v>
      </c>
      <c r="S44" s="32"/>
    </row>
    <row r="45" spans="1:19" ht="15.75" x14ac:dyDescent="0.25">
      <c r="A45" s="76" t="s">
        <v>162</v>
      </c>
      <c r="B45" s="32">
        <f t="shared" si="1"/>
        <v>203551.3</v>
      </c>
      <c r="C45" s="32">
        <f t="shared" si="0"/>
        <v>48342</v>
      </c>
      <c r="D45" s="32">
        <f t="shared" si="2"/>
        <v>23.749295632108467</v>
      </c>
      <c r="E45" s="66"/>
      <c r="F45" s="66"/>
      <c r="G45" s="65"/>
      <c r="H45" s="66"/>
      <c r="I45" s="66"/>
      <c r="J45" s="65"/>
      <c r="K45" s="66"/>
      <c r="L45" s="66"/>
      <c r="M45" s="65"/>
      <c r="N45" s="33">
        <v>203551.3</v>
      </c>
      <c r="O45" s="33">
        <v>48342</v>
      </c>
      <c r="P45" s="45"/>
      <c r="Q45" s="33">
        <v>0</v>
      </c>
      <c r="R45" s="33">
        <v>0</v>
      </c>
      <c r="S45" s="32"/>
    </row>
    <row r="46" spans="1:19" ht="31.5" x14ac:dyDescent="0.25">
      <c r="A46" s="88" t="s">
        <v>163</v>
      </c>
      <c r="B46" s="46">
        <f>SUM(B47:B50)</f>
        <v>288106.5</v>
      </c>
      <c r="C46" s="46">
        <f>SUM(C47:C50)</f>
        <v>55234</v>
      </c>
      <c r="D46" s="46">
        <f t="shared" ref="D46:D49" si="5">C46/B46*100</f>
        <v>19.171382804622596</v>
      </c>
      <c r="E46" s="46">
        <f>SUM(E47:E50)</f>
        <v>41021</v>
      </c>
      <c r="F46" s="46">
        <f>SUM(F47:F50)</f>
        <v>10255</v>
      </c>
      <c r="G46" s="46">
        <f t="shared" ref="G46:G49" si="6">F46/E46*100</f>
        <v>24.999390556056653</v>
      </c>
      <c r="H46" s="46">
        <f>SUM(H47:H50)</f>
        <v>57696</v>
      </c>
      <c r="I46" s="46">
        <f>SUM(I47:I50)</f>
        <v>14424.099999999999</v>
      </c>
      <c r="J46" s="46">
        <f t="shared" ref="J46:J48" si="7">I46/H46*100</f>
        <v>25.000173322240709</v>
      </c>
      <c r="K46" s="46">
        <f>SUM(K47:K50)</f>
        <v>40443.500000000007</v>
      </c>
      <c r="L46" s="46">
        <f>SUM(L47:L50)</f>
        <v>9606</v>
      </c>
      <c r="M46" s="46">
        <f t="shared" ref="M46:M49" si="8">L46/K46*100</f>
        <v>23.751653541360167</v>
      </c>
      <c r="N46" s="46">
        <f>SUM(N47:N50)</f>
        <v>130909.3</v>
      </c>
      <c r="O46" s="46">
        <f>SUM(O47:O50)</f>
        <v>31089</v>
      </c>
      <c r="P46" s="46">
        <f>O46/N46*100</f>
        <v>23.748503735028756</v>
      </c>
      <c r="Q46" s="46">
        <f>SUM(Q47:Q50)</f>
        <v>18036.7</v>
      </c>
      <c r="R46" s="46">
        <f>SUM(R47:R50)</f>
        <v>4284</v>
      </c>
      <c r="S46" s="46">
        <f>R46/Q46*100</f>
        <v>23.75157318134692</v>
      </c>
    </row>
    <row r="47" spans="1:19" ht="15.75" x14ac:dyDescent="0.25">
      <c r="A47" s="76" t="s">
        <v>164</v>
      </c>
      <c r="B47" s="32">
        <f>E47+H47+K47+N47+Q47</f>
        <v>39454.9</v>
      </c>
      <c r="C47" s="32">
        <f t="shared" si="0"/>
        <v>9372</v>
      </c>
      <c r="D47" s="32">
        <f t="shared" si="5"/>
        <v>23.753703595751098</v>
      </c>
      <c r="E47" s="33"/>
      <c r="F47" s="33"/>
      <c r="G47" s="32"/>
      <c r="H47" s="32"/>
      <c r="I47" s="32"/>
      <c r="J47" s="32"/>
      <c r="K47" s="32">
        <v>39454.9</v>
      </c>
      <c r="L47" s="32">
        <v>9372</v>
      </c>
      <c r="M47" s="32">
        <f t="shared" si="8"/>
        <v>23.753703595751098</v>
      </c>
      <c r="N47" s="33">
        <v>0</v>
      </c>
      <c r="O47" s="33">
        <v>0</v>
      </c>
      <c r="P47" s="32"/>
      <c r="Q47" s="33">
        <v>0</v>
      </c>
      <c r="R47" s="33">
        <v>0</v>
      </c>
      <c r="S47" s="32"/>
    </row>
    <row r="48" spans="1:19" ht="15.75" x14ac:dyDescent="0.25">
      <c r="A48" s="76" t="s">
        <v>593</v>
      </c>
      <c r="B48" s="32">
        <f t="shared" ref="B48:B50" si="9">E48+H48+K48+N48+Q48</f>
        <v>48941.200000000004</v>
      </c>
      <c r="C48" s="32">
        <f t="shared" si="0"/>
        <v>5808</v>
      </c>
      <c r="D48" s="32">
        <f t="shared" si="5"/>
        <v>11.867301986874043</v>
      </c>
      <c r="E48" s="32"/>
      <c r="F48" s="32"/>
      <c r="G48" s="32"/>
      <c r="H48" s="32">
        <v>24489</v>
      </c>
      <c r="I48" s="32">
        <v>6122.3</v>
      </c>
      <c r="J48" s="32">
        <f t="shared" si="7"/>
        <v>25.000204173302297</v>
      </c>
      <c r="K48" s="32">
        <v>123.3</v>
      </c>
      <c r="L48" s="32">
        <v>30</v>
      </c>
      <c r="M48" s="32">
        <f t="shared" si="8"/>
        <v>24.330900243309003</v>
      </c>
      <c r="N48" s="32">
        <v>21361.5</v>
      </c>
      <c r="O48" s="32">
        <v>5073</v>
      </c>
      <c r="P48" s="32">
        <f>O48/N48*100</f>
        <v>23.748332280036514</v>
      </c>
      <c r="Q48" s="33">
        <v>2967.4</v>
      </c>
      <c r="R48" s="33">
        <v>705</v>
      </c>
      <c r="S48" s="32">
        <f t="shared" ref="S48" si="10">R48/Q48*100</f>
        <v>23.758172137224506</v>
      </c>
    </row>
    <row r="49" spans="1:19" ht="17.25" customHeight="1" x14ac:dyDescent="0.25">
      <c r="A49" s="76" t="s">
        <v>165</v>
      </c>
      <c r="B49" s="32">
        <f t="shared" si="9"/>
        <v>123309.1</v>
      </c>
      <c r="C49" s="32">
        <f t="shared" si="0"/>
        <v>29797</v>
      </c>
      <c r="D49" s="32">
        <f t="shared" si="5"/>
        <v>24.164477723055313</v>
      </c>
      <c r="E49" s="32">
        <v>41021</v>
      </c>
      <c r="F49" s="32">
        <v>10255</v>
      </c>
      <c r="G49" s="32">
        <f t="shared" si="6"/>
        <v>24.999390556056653</v>
      </c>
      <c r="H49" s="32"/>
      <c r="I49" s="32"/>
      <c r="J49" s="32"/>
      <c r="K49" s="32">
        <v>598.5</v>
      </c>
      <c r="L49" s="32">
        <v>141</v>
      </c>
      <c r="M49" s="32">
        <f t="shared" si="8"/>
        <v>23.558897243107769</v>
      </c>
      <c r="N49" s="32">
        <v>81689.600000000006</v>
      </c>
      <c r="O49" s="32">
        <v>19401</v>
      </c>
      <c r="P49" s="32">
        <f t="shared" ref="P49:P50" si="11">O49/N49*100</f>
        <v>23.749657239109993</v>
      </c>
      <c r="Q49" s="33">
        <v>0</v>
      </c>
      <c r="R49" s="33">
        <v>0</v>
      </c>
      <c r="S49" s="32"/>
    </row>
    <row r="50" spans="1:19" ht="15.75" x14ac:dyDescent="0.25">
      <c r="A50" s="76" t="s">
        <v>592</v>
      </c>
      <c r="B50" s="32">
        <f t="shared" si="9"/>
        <v>76401.3</v>
      </c>
      <c r="C50" s="32">
        <f t="shared" si="0"/>
        <v>10257</v>
      </c>
      <c r="D50" s="32">
        <f>C50/B50*100</f>
        <v>13.425164231498679</v>
      </c>
      <c r="E50" s="32"/>
      <c r="F50" s="32"/>
      <c r="G50" s="32"/>
      <c r="H50" s="32">
        <v>33207</v>
      </c>
      <c r="I50" s="32">
        <v>8301.7999999999993</v>
      </c>
      <c r="J50" s="32">
        <f>I50/H50*100</f>
        <v>25.000150570662811</v>
      </c>
      <c r="K50" s="32">
        <v>266.8</v>
      </c>
      <c r="L50" s="32">
        <v>63</v>
      </c>
      <c r="M50" s="32">
        <f>L50/K50*100</f>
        <v>23.61319340329835</v>
      </c>
      <c r="N50" s="32">
        <v>27858.2</v>
      </c>
      <c r="O50" s="32">
        <v>6615</v>
      </c>
      <c r="P50" s="32">
        <f t="shared" si="11"/>
        <v>23.745252744254834</v>
      </c>
      <c r="Q50" s="35">
        <v>15069.3</v>
      </c>
      <c r="R50" s="32">
        <v>3579</v>
      </c>
      <c r="S50" s="32">
        <f>R50/Q50*100</f>
        <v>23.750273735342716</v>
      </c>
    </row>
    <row r="51" spans="1:19" ht="31.5" customHeight="1" x14ac:dyDescent="0.25">
      <c r="A51" s="88" t="s">
        <v>497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</row>
    <row r="52" spans="1:19" ht="21" customHeight="1" x14ac:dyDescent="0.25">
      <c r="A52" s="88" t="s">
        <v>491</v>
      </c>
      <c r="B52" s="46">
        <f>E52+H52+K52+N52+Q52</f>
        <v>3668652.3</v>
      </c>
      <c r="C52" s="46">
        <f>F52+I52+L52+O52+R52</f>
        <v>959091.6</v>
      </c>
      <c r="D52" s="46">
        <f>C52/B52*100</f>
        <v>26.142886312774859</v>
      </c>
      <c r="E52" s="46">
        <f>E48+E49+E50</f>
        <v>41021</v>
      </c>
      <c r="F52" s="46">
        <f>F48+F49+F50</f>
        <v>10255</v>
      </c>
      <c r="G52" s="46">
        <f>F52/E52*100</f>
        <v>24.999390556056653</v>
      </c>
      <c r="H52" s="46">
        <f>H46</f>
        <v>57696</v>
      </c>
      <c r="I52" s="46">
        <f>I46</f>
        <v>14424.099999999999</v>
      </c>
      <c r="J52" s="46">
        <f>I52/H52*100</f>
        <v>25.000173322240709</v>
      </c>
      <c r="K52" s="46">
        <f>K46</f>
        <v>40443.500000000007</v>
      </c>
      <c r="L52" s="46">
        <f>L46</f>
        <v>9606</v>
      </c>
      <c r="M52" s="46">
        <f>L52/K52*100</f>
        <v>23.751653541360167</v>
      </c>
      <c r="N52" s="46">
        <f>N46+N7</f>
        <v>3284869.6999999997</v>
      </c>
      <c r="O52" s="46">
        <f>O46+O7</f>
        <v>866711.5</v>
      </c>
      <c r="P52" s="46">
        <f>O52/N52*100</f>
        <v>26.3849582831246</v>
      </c>
      <c r="Q52" s="46">
        <f>Q46+Q7</f>
        <v>244622.10000000003</v>
      </c>
      <c r="R52" s="46">
        <f t="shared" ref="R52" si="12">R46+R7</f>
        <v>58095</v>
      </c>
      <c r="S52" s="46">
        <f>R52/Q52*100</f>
        <v>23.748876328017783</v>
      </c>
    </row>
    <row r="53" spans="1:19" ht="15.75" x14ac:dyDescent="0.25">
      <c r="A53" s="90"/>
      <c r="B53" s="48"/>
      <c r="C53" s="48"/>
      <c r="D53" s="49"/>
      <c r="E53" s="48"/>
      <c r="F53" s="48"/>
      <c r="G53" s="49"/>
      <c r="H53" s="49"/>
      <c r="I53" s="49"/>
      <c r="J53" s="49"/>
      <c r="K53" s="48"/>
      <c r="L53" s="48"/>
      <c r="M53" s="49"/>
      <c r="N53" s="48"/>
      <c r="O53" s="48"/>
      <c r="P53" s="49"/>
      <c r="Q53" s="48"/>
      <c r="R53" s="48"/>
      <c r="S53" s="49"/>
    </row>
    <row r="54" spans="1:19" ht="15" customHeight="1" x14ac:dyDescent="0.2">
      <c r="A54" s="186" t="s">
        <v>611</v>
      </c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</row>
    <row r="55" spans="1:19" ht="15.75" x14ac:dyDescent="0.2">
      <c r="A55" s="186" t="s">
        <v>595</v>
      </c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</row>
  </sheetData>
  <mergeCells count="13">
    <mergeCell ref="A54:S54"/>
    <mergeCell ref="A55:S55"/>
    <mergeCell ref="A1:S1"/>
    <mergeCell ref="A2:S2"/>
    <mergeCell ref="R3:S3"/>
    <mergeCell ref="A4:A6"/>
    <mergeCell ref="E4:S4"/>
    <mergeCell ref="E5:G5"/>
    <mergeCell ref="K5:M5"/>
    <mergeCell ref="N5:P5"/>
    <mergeCell ref="Q5:S5"/>
    <mergeCell ref="B4:D5"/>
    <mergeCell ref="H5:J5"/>
  </mergeCells>
  <pageMargins left="0.70866141732283472" right="0.31496062992125984" top="0.35433070866141736" bottom="0.35433070866141736" header="0.11811023622047245" footer="0.11811023622047245"/>
  <pageSetup paperSize="9" scale="47" fitToHeight="0" orientation="landscape" r:id="rId1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88"/>
  <sheetViews>
    <sheetView showZeros="0" view="pageBreakPreview" zoomScale="55" zoomScaleNormal="55" zoomScaleSheetLayoutView="55" workbookViewId="0">
      <pane xSplit="1" ySplit="7" topLeftCell="B8" activePane="bottomRight" state="frozen"/>
      <selection activeCell="A50" sqref="A50:A53"/>
      <selection pane="topRight" activeCell="A50" sqref="A50:A53"/>
      <selection pane="bottomLeft" activeCell="A50" sqref="A50:A53"/>
      <selection pane="bottomRight" activeCell="G47" sqref="G47"/>
    </sheetView>
  </sheetViews>
  <sheetFormatPr defaultRowHeight="14.25" x14ac:dyDescent="0.2"/>
  <cols>
    <col min="1" max="1" width="29.375" style="79" customWidth="1"/>
    <col min="2" max="2" width="16.125" customWidth="1"/>
    <col min="3" max="3" width="14.875" bestFit="1" customWidth="1"/>
    <col min="4" max="4" width="14.625" customWidth="1"/>
    <col min="5" max="5" width="15.625" style="79" customWidth="1"/>
    <col min="6" max="6" width="11.125" style="79" customWidth="1"/>
    <col min="7" max="7" width="12.375" style="79" customWidth="1"/>
    <col min="8" max="8" width="15" style="79" customWidth="1"/>
    <col min="9" max="10" width="12.375" style="79" customWidth="1"/>
    <col min="11" max="11" width="15.75" style="79" customWidth="1"/>
    <col min="12" max="12" width="11.625" style="79" customWidth="1"/>
    <col min="13" max="13" width="11.875" style="79" customWidth="1"/>
    <col min="14" max="14" width="16.375" style="79" customWidth="1"/>
    <col min="15" max="15" width="12.625" style="79" customWidth="1"/>
    <col min="16" max="16" width="12.375" style="79" customWidth="1"/>
    <col min="17" max="17" width="15.875" style="79" customWidth="1"/>
    <col min="18" max="18" width="13.5" style="79" customWidth="1"/>
    <col min="19" max="19" width="11.875" style="79" customWidth="1"/>
    <col min="20" max="20" width="15.375" style="79" customWidth="1"/>
    <col min="21" max="21" width="14.125" style="79" customWidth="1"/>
    <col min="22" max="22" width="12.125" style="79" customWidth="1"/>
    <col min="23" max="23" width="15" style="79" customWidth="1"/>
    <col min="24" max="24" width="14.125" style="79" customWidth="1"/>
    <col min="25" max="25" width="11.875" style="79" customWidth="1"/>
    <col min="26" max="26" width="14.75" style="79" customWidth="1"/>
    <col min="27" max="27" width="12.5" style="79" customWidth="1"/>
    <col min="28" max="28" width="12.125" style="79" customWidth="1"/>
    <col min="29" max="29" width="15.375" style="79" customWidth="1"/>
    <col min="30" max="30" width="15.625" style="79" customWidth="1"/>
    <col min="31" max="31" width="12.25" style="79" customWidth="1"/>
    <col min="32" max="32" width="15.375" style="79" customWidth="1"/>
    <col min="33" max="33" width="13.375" style="79" customWidth="1"/>
    <col min="34" max="34" width="11.875" style="79" customWidth="1"/>
    <col min="35" max="35" width="15.75" style="79" customWidth="1"/>
    <col min="36" max="36" width="12.75" style="79" customWidth="1"/>
    <col min="37" max="37" width="11.875" style="79" customWidth="1"/>
    <col min="38" max="38" width="15.625" style="79" customWidth="1"/>
    <col min="39" max="39" width="12.75" style="79" customWidth="1"/>
    <col min="40" max="40" width="12.125" style="79" customWidth="1"/>
    <col min="41" max="41" width="16.25" customWidth="1"/>
    <col min="42" max="42" width="13.375" customWidth="1"/>
    <col min="43" max="43" width="12" customWidth="1"/>
    <col min="44" max="44" width="15.125" style="79" customWidth="1"/>
    <col min="45" max="46" width="11.75" style="79" customWidth="1"/>
    <col min="47" max="47" width="15.25" style="79" customWidth="1"/>
    <col min="48" max="48" width="12.25" style="79" customWidth="1"/>
    <col min="49" max="49" width="12.5" style="79" customWidth="1"/>
    <col min="50" max="50" width="15.125" style="79" customWidth="1"/>
    <col min="51" max="51" width="11.5" style="79" customWidth="1"/>
    <col min="52" max="52" width="12.125" style="79" customWidth="1"/>
    <col min="53" max="53" width="15.125" style="79" customWidth="1"/>
    <col min="54" max="55" width="12.125" style="79" customWidth="1"/>
    <col min="56" max="56" width="14.875" customWidth="1"/>
    <col min="57" max="58" width="12.125" customWidth="1"/>
    <col min="59" max="59" width="15.125" style="79" customWidth="1"/>
    <col min="60" max="60" width="13.125" style="79" customWidth="1"/>
    <col min="61" max="61" width="12.25" style="79" customWidth="1"/>
    <col min="62" max="62" width="15.25" style="79" customWidth="1"/>
    <col min="63" max="64" width="12.25" style="79" customWidth="1"/>
    <col min="65" max="65" width="17.5" style="79" customWidth="1"/>
    <col min="66" max="66" width="11.75" style="79" customWidth="1"/>
    <col min="67" max="67" width="13.375" style="79" bestFit="1" customWidth="1"/>
    <col min="68" max="68" width="15.875" style="79" customWidth="1"/>
    <col min="69" max="69" width="12.875" style="79" customWidth="1"/>
    <col min="70" max="70" width="13.375" style="79" customWidth="1"/>
    <col min="71" max="71" width="14.75" style="79" customWidth="1"/>
    <col min="72" max="72" width="12.125" style="79" customWidth="1"/>
    <col min="73" max="73" width="14.25" style="79" customWidth="1"/>
    <col min="74" max="74" width="16.125" style="79" customWidth="1"/>
    <col min="75" max="75" width="12.125" style="79" customWidth="1"/>
    <col min="76" max="76" width="12" style="79" customWidth="1"/>
    <col min="77" max="77" width="15" style="79" customWidth="1"/>
    <col min="78" max="78" width="11.25" style="79" customWidth="1"/>
    <col min="79" max="79" width="12" style="79" customWidth="1"/>
    <col min="80" max="80" width="16" style="79" customWidth="1"/>
    <col min="81" max="81" width="12.875" style="79" customWidth="1"/>
    <col min="82" max="82" width="13.75" style="79" customWidth="1"/>
    <col min="83" max="83" width="14.75" style="79" customWidth="1"/>
    <col min="84" max="84" width="11.5" style="79" customWidth="1"/>
    <col min="85" max="85" width="13.25" style="79" customWidth="1"/>
    <col min="86" max="86" width="15.625" style="79" customWidth="1"/>
    <col min="87" max="87" width="12.5" style="79" customWidth="1"/>
    <col min="88" max="88" width="15.125" style="79" customWidth="1"/>
    <col min="89" max="89" width="14.625" style="79" customWidth="1"/>
    <col min="90" max="90" width="11.75" style="79" customWidth="1"/>
    <col min="91" max="91" width="13.75" style="79" customWidth="1"/>
    <col min="92" max="92" width="15.75" style="79" customWidth="1"/>
    <col min="93" max="93" width="12.125" style="79" customWidth="1"/>
    <col min="94" max="94" width="12.625" style="79" customWidth="1"/>
    <col min="95" max="95" width="14.5" customWidth="1"/>
    <col min="96" max="96" width="11.75" customWidth="1"/>
    <col min="97" max="97" width="12.375" customWidth="1"/>
    <col min="98" max="98" width="16.5" style="79" customWidth="1"/>
    <col min="99" max="99" width="14.5" style="79" customWidth="1"/>
    <col min="100" max="100" width="13.5" style="79" customWidth="1"/>
    <col min="101" max="101" width="14.5" style="79" customWidth="1"/>
    <col min="102" max="102" width="11" style="79" customWidth="1"/>
    <col min="103" max="103" width="12.125" style="79" customWidth="1"/>
    <col min="104" max="104" width="16.25" style="79" customWidth="1"/>
    <col min="105" max="105" width="12" style="79" customWidth="1"/>
    <col min="106" max="106" width="11.75" style="79" customWidth="1"/>
    <col min="107" max="107" width="14.5" style="79" customWidth="1"/>
    <col min="108" max="108" width="10.875" style="79" customWidth="1"/>
    <col min="109" max="109" width="13.75" style="79" customWidth="1"/>
    <col min="110" max="110" width="15.625" customWidth="1"/>
    <col min="111" max="111" width="10.875" customWidth="1"/>
    <col min="112" max="112" width="13.125" customWidth="1"/>
  </cols>
  <sheetData>
    <row r="1" spans="1:112" ht="29.25" customHeight="1" x14ac:dyDescent="0.2">
      <c r="AD1" s="247"/>
      <c r="AE1" s="247"/>
      <c r="AV1" s="236" t="s">
        <v>498</v>
      </c>
      <c r="AW1" s="236"/>
      <c r="BQ1" s="247"/>
      <c r="BR1" s="247"/>
      <c r="BT1" s="236" t="s">
        <v>498</v>
      </c>
      <c r="BU1" s="236"/>
      <c r="CR1" s="236" t="s">
        <v>498</v>
      </c>
      <c r="CS1" s="236"/>
      <c r="DG1" s="236" t="s">
        <v>498</v>
      </c>
      <c r="DH1" s="236"/>
    </row>
    <row r="2" spans="1:112" ht="40.5" customHeight="1" x14ac:dyDescent="0.2">
      <c r="A2" s="108"/>
      <c r="B2" s="248" t="s">
        <v>598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50"/>
      <c r="Y2" s="50"/>
      <c r="Z2" s="248" t="s">
        <v>598</v>
      </c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51"/>
      <c r="AW2" s="51"/>
      <c r="AX2" s="249" t="s">
        <v>598</v>
      </c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V2" s="190" t="s">
        <v>598</v>
      </c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T2" s="190" t="s">
        <v>598</v>
      </c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</row>
    <row r="3" spans="1:112" ht="5.25" customHeight="1" x14ac:dyDescent="0.3">
      <c r="A3" s="109"/>
      <c r="B3" s="52"/>
      <c r="C3" s="52"/>
      <c r="D3" s="52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52"/>
      <c r="AP3" s="52"/>
      <c r="AQ3" s="52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2"/>
      <c r="BE3" s="52"/>
      <c r="BF3" s="52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</row>
    <row r="4" spans="1:112" x14ac:dyDescent="0.2">
      <c r="X4" s="229" t="s">
        <v>115</v>
      </c>
      <c r="Y4" s="229"/>
      <c r="AD4" s="229"/>
      <c r="AE4" s="229"/>
      <c r="AV4" s="235" t="s">
        <v>115</v>
      </c>
      <c r="AW4" s="235"/>
      <c r="BQ4" s="229"/>
      <c r="BR4" s="229"/>
      <c r="BT4" s="235" t="s">
        <v>115</v>
      </c>
      <c r="BU4" s="235"/>
      <c r="CR4" s="235" t="s">
        <v>115</v>
      </c>
      <c r="CS4" s="235"/>
      <c r="DG4" s="235" t="s">
        <v>115</v>
      </c>
      <c r="DH4" s="235"/>
    </row>
    <row r="5" spans="1:112" ht="17.25" customHeight="1" x14ac:dyDescent="0.25">
      <c r="A5" s="243" t="s">
        <v>116</v>
      </c>
      <c r="B5" s="243" t="s">
        <v>499</v>
      </c>
      <c r="C5" s="243"/>
      <c r="D5" s="243"/>
      <c r="E5" s="243" t="s">
        <v>118</v>
      </c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4" t="s">
        <v>118</v>
      </c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6"/>
      <c r="AX5" s="243" t="s">
        <v>118</v>
      </c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0" t="s">
        <v>118</v>
      </c>
      <c r="BW5" s="241"/>
      <c r="BX5" s="241"/>
      <c r="BY5" s="241"/>
      <c r="BZ5" s="241"/>
      <c r="CA5" s="241"/>
      <c r="CB5" s="241"/>
      <c r="CC5" s="241"/>
      <c r="CD5" s="241"/>
      <c r="CE5" s="241"/>
      <c r="CF5" s="241"/>
      <c r="CG5" s="241"/>
      <c r="CH5" s="241"/>
      <c r="CI5" s="241"/>
      <c r="CJ5" s="241"/>
      <c r="CK5" s="241"/>
      <c r="CL5" s="241"/>
      <c r="CM5" s="241"/>
      <c r="CN5" s="241"/>
      <c r="CO5" s="241"/>
      <c r="CP5" s="241"/>
      <c r="CQ5" s="241"/>
      <c r="CR5" s="241"/>
      <c r="CS5" s="242"/>
      <c r="CT5" s="234" t="s">
        <v>118</v>
      </c>
      <c r="CU5" s="234"/>
      <c r="CV5" s="234"/>
      <c r="CW5" s="234"/>
      <c r="CX5" s="234"/>
      <c r="CY5" s="234"/>
      <c r="CZ5" s="234"/>
      <c r="DA5" s="234"/>
      <c r="DB5" s="234"/>
      <c r="DC5" s="234"/>
      <c r="DD5" s="234"/>
      <c r="DE5" s="234"/>
      <c r="DF5" s="234"/>
      <c r="DG5" s="234"/>
      <c r="DH5" s="234"/>
    </row>
    <row r="6" spans="1:112" ht="179.25" customHeight="1" x14ac:dyDescent="0.2">
      <c r="A6" s="243"/>
      <c r="B6" s="243"/>
      <c r="C6" s="243"/>
      <c r="D6" s="243"/>
      <c r="E6" s="237" t="s">
        <v>638</v>
      </c>
      <c r="F6" s="238"/>
      <c r="G6" s="239"/>
      <c r="H6" s="237" t="s">
        <v>639</v>
      </c>
      <c r="I6" s="238"/>
      <c r="J6" s="239"/>
      <c r="K6" s="237" t="s">
        <v>500</v>
      </c>
      <c r="L6" s="238"/>
      <c r="M6" s="239"/>
      <c r="N6" s="237" t="s">
        <v>501</v>
      </c>
      <c r="O6" s="238"/>
      <c r="P6" s="239"/>
      <c r="Q6" s="237" t="s">
        <v>640</v>
      </c>
      <c r="R6" s="238"/>
      <c r="S6" s="239"/>
      <c r="T6" s="237" t="s">
        <v>502</v>
      </c>
      <c r="U6" s="238"/>
      <c r="V6" s="239"/>
      <c r="W6" s="237" t="s">
        <v>503</v>
      </c>
      <c r="X6" s="238"/>
      <c r="Y6" s="239"/>
      <c r="Z6" s="237" t="s">
        <v>504</v>
      </c>
      <c r="AA6" s="238"/>
      <c r="AB6" s="239"/>
      <c r="AC6" s="237" t="s">
        <v>505</v>
      </c>
      <c r="AD6" s="238"/>
      <c r="AE6" s="239"/>
      <c r="AF6" s="237" t="s">
        <v>570</v>
      </c>
      <c r="AG6" s="238"/>
      <c r="AH6" s="239"/>
      <c r="AI6" s="237" t="s">
        <v>571</v>
      </c>
      <c r="AJ6" s="238"/>
      <c r="AK6" s="239"/>
      <c r="AL6" s="237" t="s">
        <v>506</v>
      </c>
      <c r="AM6" s="238"/>
      <c r="AN6" s="239"/>
      <c r="AO6" s="237" t="s">
        <v>507</v>
      </c>
      <c r="AP6" s="238"/>
      <c r="AQ6" s="239"/>
      <c r="AR6" s="237" t="s">
        <v>647</v>
      </c>
      <c r="AS6" s="238"/>
      <c r="AT6" s="239"/>
      <c r="AU6" s="237" t="s">
        <v>641</v>
      </c>
      <c r="AV6" s="238"/>
      <c r="AW6" s="239"/>
      <c r="AX6" s="237" t="s">
        <v>735</v>
      </c>
      <c r="AY6" s="238"/>
      <c r="AZ6" s="239"/>
      <c r="BA6" s="237" t="s">
        <v>648</v>
      </c>
      <c r="BB6" s="238"/>
      <c r="BC6" s="239"/>
      <c r="BD6" s="237" t="s">
        <v>599</v>
      </c>
      <c r="BE6" s="238"/>
      <c r="BF6" s="239"/>
      <c r="BG6" s="237" t="s">
        <v>508</v>
      </c>
      <c r="BH6" s="238"/>
      <c r="BI6" s="239"/>
      <c r="BJ6" s="237" t="s">
        <v>509</v>
      </c>
      <c r="BK6" s="238"/>
      <c r="BL6" s="239"/>
      <c r="BM6" s="237" t="s">
        <v>547</v>
      </c>
      <c r="BN6" s="238"/>
      <c r="BO6" s="239"/>
      <c r="BP6" s="237" t="s">
        <v>740</v>
      </c>
      <c r="BQ6" s="238"/>
      <c r="BR6" s="239"/>
      <c r="BS6" s="237" t="s">
        <v>600</v>
      </c>
      <c r="BT6" s="238"/>
      <c r="BU6" s="239"/>
      <c r="BV6" s="237" t="s">
        <v>636</v>
      </c>
      <c r="BW6" s="238"/>
      <c r="BX6" s="239"/>
      <c r="BY6" s="237" t="s">
        <v>637</v>
      </c>
      <c r="BZ6" s="238"/>
      <c r="CA6" s="239"/>
      <c r="CB6" s="237" t="s">
        <v>645</v>
      </c>
      <c r="CC6" s="238"/>
      <c r="CD6" s="239"/>
      <c r="CE6" s="237" t="s">
        <v>644</v>
      </c>
      <c r="CF6" s="238"/>
      <c r="CG6" s="239"/>
      <c r="CH6" s="237" t="s">
        <v>643</v>
      </c>
      <c r="CI6" s="238"/>
      <c r="CJ6" s="239"/>
      <c r="CK6" s="237" t="s">
        <v>646</v>
      </c>
      <c r="CL6" s="238"/>
      <c r="CM6" s="239"/>
      <c r="CN6" s="237" t="s">
        <v>649</v>
      </c>
      <c r="CO6" s="238"/>
      <c r="CP6" s="239"/>
      <c r="CQ6" s="237" t="s">
        <v>650</v>
      </c>
      <c r="CR6" s="238"/>
      <c r="CS6" s="239"/>
      <c r="CT6" s="237" t="s">
        <v>699</v>
      </c>
      <c r="CU6" s="238"/>
      <c r="CV6" s="239"/>
      <c r="CW6" s="237" t="s">
        <v>708</v>
      </c>
      <c r="CX6" s="238"/>
      <c r="CY6" s="239"/>
      <c r="CZ6" s="237" t="s">
        <v>700</v>
      </c>
      <c r="DA6" s="238"/>
      <c r="DB6" s="239"/>
      <c r="DC6" s="237" t="s">
        <v>704</v>
      </c>
      <c r="DD6" s="238"/>
      <c r="DE6" s="239"/>
      <c r="DF6" s="237" t="s">
        <v>705</v>
      </c>
      <c r="DG6" s="238"/>
      <c r="DH6" s="239"/>
    </row>
    <row r="7" spans="1:112" ht="65.25" customHeight="1" x14ac:dyDescent="0.2">
      <c r="A7" s="243"/>
      <c r="B7" s="113" t="s">
        <v>772</v>
      </c>
      <c r="C7" s="113" t="s">
        <v>122</v>
      </c>
      <c r="D7" s="113" t="s">
        <v>123</v>
      </c>
      <c r="E7" s="98" t="s">
        <v>594</v>
      </c>
      <c r="F7" s="98" t="s">
        <v>122</v>
      </c>
      <c r="G7" s="98" t="s">
        <v>123</v>
      </c>
      <c r="H7" s="98" t="s">
        <v>594</v>
      </c>
      <c r="I7" s="98" t="s">
        <v>122</v>
      </c>
      <c r="J7" s="98" t="s">
        <v>123</v>
      </c>
      <c r="K7" s="98" t="s">
        <v>594</v>
      </c>
      <c r="L7" s="98" t="s">
        <v>122</v>
      </c>
      <c r="M7" s="98" t="s">
        <v>123</v>
      </c>
      <c r="N7" s="98" t="s">
        <v>594</v>
      </c>
      <c r="O7" s="98" t="s">
        <v>122</v>
      </c>
      <c r="P7" s="98" t="s">
        <v>123</v>
      </c>
      <c r="Q7" s="98" t="s">
        <v>594</v>
      </c>
      <c r="R7" s="98" t="s">
        <v>122</v>
      </c>
      <c r="S7" s="98" t="s">
        <v>123</v>
      </c>
      <c r="T7" s="98" t="s">
        <v>780</v>
      </c>
      <c r="U7" s="98" t="s">
        <v>122</v>
      </c>
      <c r="V7" s="98" t="s">
        <v>123</v>
      </c>
      <c r="W7" s="98" t="s">
        <v>781</v>
      </c>
      <c r="X7" s="98" t="s">
        <v>122</v>
      </c>
      <c r="Y7" s="98" t="s">
        <v>123</v>
      </c>
      <c r="Z7" s="98" t="s">
        <v>781</v>
      </c>
      <c r="AA7" s="98" t="s">
        <v>122</v>
      </c>
      <c r="AB7" s="98" t="s">
        <v>123</v>
      </c>
      <c r="AC7" s="98" t="s">
        <v>781</v>
      </c>
      <c r="AD7" s="98" t="s">
        <v>122</v>
      </c>
      <c r="AE7" s="98" t="s">
        <v>123</v>
      </c>
      <c r="AF7" s="98" t="s">
        <v>781</v>
      </c>
      <c r="AG7" s="98" t="s">
        <v>122</v>
      </c>
      <c r="AH7" s="98" t="s">
        <v>123</v>
      </c>
      <c r="AI7" s="98" t="s">
        <v>781</v>
      </c>
      <c r="AJ7" s="98" t="s">
        <v>122</v>
      </c>
      <c r="AK7" s="98" t="s">
        <v>123</v>
      </c>
      <c r="AL7" s="98" t="s">
        <v>594</v>
      </c>
      <c r="AM7" s="98" t="s">
        <v>122</v>
      </c>
      <c r="AN7" s="98" t="s">
        <v>123</v>
      </c>
      <c r="AO7" s="98" t="s">
        <v>594</v>
      </c>
      <c r="AP7" s="98" t="s">
        <v>122</v>
      </c>
      <c r="AQ7" s="98" t="s">
        <v>123</v>
      </c>
      <c r="AR7" s="98" t="s">
        <v>594</v>
      </c>
      <c r="AS7" s="98" t="s">
        <v>122</v>
      </c>
      <c r="AT7" s="98" t="s">
        <v>123</v>
      </c>
      <c r="AU7" s="98" t="s">
        <v>594</v>
      </c>
      <c r="AV7" s="98" t="s">
        <v>122</v>
      </c>
      <c r="AW7" s="98" t="s">
        <v>123</v>
      </c>
      <c r="AX7" s="98" t="s">
        <v>737</v>
      </c>
      <c r="AY7" s="98" t="s">
        <v>122</v>
      </c>
      <c r="AZ7" s="98" t="s">
        <v>123</v>
      </c>
      <c r="BA7" s="98" t="s">
        <v>594</v>
      </c>
      <c r="BB7" s="98" t="s">
        <v>122</v>
      </c>
      <c r="BC7" s="98" t="s">
        <v>123</v>
      </c>
      <c r="BD7" s="98" t="s">
        <v>594</v>
      </c>
      <c r="BE7" s="98" t="s">
        <v>122</v>
      </c>
      <c r="BF7" s="98" t="s">
        <v>123</v>
      </c>
      <c r="BG7" s="98" t="s">
        <v>594</v>
      </c>
      <c r="BH7" s="98" t="s">
        <v>122</v>
      </c>
      <c r="BI7" s="98" t="s">
        <v>123</v>
      </c>
      <c r="BJ7" s="98" t="s">
        <v>594</v>
      </c>
      <c r="BK7" s="98" t="s">
        <v>122</v>
      </c>
      <c r="BL7" s="98" t="s">
        <v>123</v>
      </c>
      <c r="BM7" s="98" t="s">
        <v>729</v>
      </c>
      <c r="BN7" s="98" t="s">
        <v>122</v>
      </c>
      <c r="BO7" s="98" t="s">
        <v>123</v>
      </c>
      <c r="BP7" s="98" t="s">
        <v>741</v>
      </c>
      <c r="BQ7" s="98" t="s">
        <v>122</v>
      </c>
      <c r="BR7" s="98" t="s">
        <v>123</v>
      </c>
      <c r="BS7" s="98" t="s">
        <v>594</v>
      </c>
      <c r="BT7" s="98" t="s">
        <v>122</v>
      </c>
      <c r="BU7" s="98" t="s">
        <v>123</v>
      </c>
      <c r="BV7" s="98" t="s">
        <v>594</v>
      </c>
      <c r="BW7" s="98" t="s">
        <v>122</v>
      </c>
      <c r="BX7" s="98" t="s">
        <v>123</v>
      </c>
      <c r="BY7" s="98" t="s">
        <v>594</v>
      </c>
      <c r="BZ7" s="98" t="s">
        <v>122</v>
      </c>
      <c r="CA7" s="98" t="s">
        <v>123</v>
      </c>
      <c r="CB7" s="98" t="s">
        <v>594</v>
      </c>
      <c r="CC7" s="98" t="s">
        <v>122</v>
      </c>
      <c r="CD7" s="98" t="s">
        <v>123</v>
      </c>
      <c r="CE7" s="98" t="s">
        <v>594</v>
      </c>
      <c r="CF7" s="98" t="s">
        <v>122</v>
      </c>
      <c r="CG7" s="98" t="s">
        <v>123</v>
      </c>
      <c r="CH7" s="98" t="s">
        <v>594</v>
      </c>
      <c r="CI7" s="98" t="s">
        <v>122</v>
      </c>
      <c r="CJ7" s="98" t="s">
        <v>642</v>
      </c>
      <c r="CK7" s="98" t="s">
        <v>594</v>
      </c>
      <c r="CL7" s="98" t="s">
        <v>122</v>
      </c>
      <c r="CM7" s="98" t="s">
        <v>642</v>
      </c>
      <c r="CN7" s="98" t="s">
        <v>594</v>
      </c>
      <c r="CO7" s="98" t="s">
        <v>122</v>
      </c>
      <c r="CP7" s="98" t="s">
        <v>642</v>
      </c>
      <c r="CQ7" s="98" t="s">
        <v>594</v>
      </c>
      <c r="CR7" s="98" t="s">
        <v>122</v>
      </c>
      <c r="CS7" s="98" t="s">
        <v>642</v>
      </c>
      <c r="CT7" s="98" t="s">
        <v>614</v>
      </c>
      <c r="CU7" s="98" t="s">
        <v>122</v>
      </c>
      <c r="CV7" s="98" t="s">
        <v>642</v>
      </c>
      <c r="CW7" s="98" t="s">
        <v>614</v>
      </c>
      <c r="CX7" s="98" t="s">
        <v>122</v>
      </c>
      <c r="CY7" s="98" t="s">
        <v>642</v>
      </c>
      <c r="CZ7" s="98" t="s">
        <v>701</v>
      </c>
      <c r="DA7" s="98" t="s">
        <v>122</v>
      </c>
      <c r="DB7" s="98" t="s">
        <v>642</v>
      </c>
      <c r="DC7" s="98" t="s">
        <v>780</v>
      </c>
      <c r="DD7" s="98" t="s">
        <v>122</v>
      </c>
      <c r="DE7" s="98" t="s">
        <v>642</v>
      </c>
      <c r="DF7" s="98" t="s">
        <v>782</v>
      </c>
      <c r="DG7" s="98" t="s">
        <v>122</v>
      </c>
      <c r="DH7" s="98" t="s">
        <v>642</v>
      </c>
    </row>
    <row r="8" spans="1:112" ht="31.5" x14ac:dyDescent="0.25">
      <c r="A8" s="110" t="s">
        <v>124</v>
      </c>
      <c r="B8" s="53">
        <f>SUM(B9:B46)</f>
        <v>3498961.5926699992</v>
      </c>
      <c r="C8" s="53">
        <f>SUM(C9:C46)</f>
        <v>375945.19999999995</v>
      </c>
      <c r="D8" s="53">
        <f>C8/B8*100</f>
        <v>10.744479184554937</v>
      </c>
      <c r="E8" s="53">
        <f>SUM(E9:E46)</f>
        <v>1573</v>
      </c>
      <c r="F8" s="53">
        <f>SUM(F9:F46)</f>
        <v>0</v>
      </c>
      <c r="G8" s="53"/>
      <c r="H8" s="53">
        <f>SUM(H9:H46)</f>
        <v>1573.1</v>
      </c>
      <c r="I8" s="53">
        <f>SUM(I9:I46)</f>
        <v>0</v>
      </c>
      <c r="J8" s="53">
        <f>I8/H8*100</f>
        <v>0</v>
      </c>
      <c r="K8" s="53">
        <f>SUM(K9:K46)</f>
        <v>18906.900000000001</v>
      </c>
      <c r="L8" s="53">
        <f>SUM(L9:L46)</f>
        <v>0</v>
      </c>
      <c r="M8" s="53">
        <f>L8/K8*100</f>
        <v>0</v>
      </c>
      <c r="N8" s="53">
        <f>SUM(N9:N46)</f>
        <v>309650</v>
      </c>
      <c r="O8" s="53">
        <f>SUM(O9:O46)</f>
        <v>229617</v>
      </c>
      <c r="P8" s="53">
        <f>O8/N8*100</f>
        <v>74.153721944130467</v>
      </c>
      <c r="Q8" s="53">
        <f>SUM(Q9:Q46)</f>
        <v>66271.8</v>
      </c>
      <c r="R8" s="53">
        <f>SUM(R9:R46)</f>
        <v>0</v>
      </c>
      <c r="S8" s="53">
        <f>R8/Q8*100</f>
        <v>0</v>
      </c>
      <c r="T8" s="53">
        <f>SUM(T9:T46)</f>
        <v>5658.4</v>
      </c>
      <c r="U8" s="53">
        <f>SUM(U9:U46)</f>
        <v>0</v>
      </c>
      <c r="V8" s="53"/>
      <c r="W8" s="53">
        <f>SUM(W9:W46)</f>
        <v>830.8268599999999</v>
      </c>
      <c r="X8" s="53">
        <f>SUM(X9:X46)</f>
        <v>0</v>
      </c>
      <c r="Y8" s="53"/>
      <c r="Z8" s="53">
        <f>SUM(Z9:Z46)</f>
        <v>4766.4045000000015</v>
      </c>
      <c r="AA8" s="53">
        <f>SUM(AA9:AA46)</f>
        <v>0</v>
      </c>
      <c r="AB8" s="53"/>
      <c r="AC8" s="53">
        <f>SUM(AC9:AC46)</f>
        <v>37845.664049999999</v>
      </c>
      <c r="AD8" s="53">
        <f>SUM(AD9:AD46)</f>
        <v>0</v>
      </c>
      <c r="AE8" s="53"/>
      <c r="AF8" s="53">
        <f>SUM(AF9:AF46)</f>
        <v>2300</v>
      </c>
      <c r="AG8" s="53">
        <f>SUM(AG9:AG46)</f>
        <v>0</v>
      </c>
      <c r="AH8" s="53"/>
      <c r="AI8" s="53">
        <f>SUM(AI9:AI46)</f>
        <v>1000</v>
      </c>
      <c r="AJ8" s="53">
        <f>SUM(AJ9:AJ46)</f>
        <v>0</v>
      </c>
      <c r="AK8" s="53"/>
      <c r="AL8" s="53">
        <f>SUM(AL9:AL46)</f>
        <v>0</v>
      </c>
      <c r="AM8" s="53">
        <f>SUM(AM9:AM46)</f>
        <v>0</v>
      </c>
      <c r="AN8" s="53"/>
      <c r="AO8" s="53">
        <f>SUM(AO9:AO46)</f>
        <v>5100</v>
      </c>
      <c r="AP8" s="105">
        <f>SUM(AP9:AP46)</f>
        <v>0</v>
      </c>
      <c r="AQ8" s="105">
        <f>AP8/AO8*100</f>
        <v>0</v>
      </c>
      <c r="AR8" s="53">
        <f>SUM(AR9:AR46)</f>
        <v>0</v>
      </c>
      <c r="AS8" s="53">
        <f>SUM(AS9:AS46)</f>
        <v>0</v>
      </c>
      <c r="AT8" s="53"/>
      <c r="AU8" s="53">
        <f>SUM(AU9:AU46)</f>
        <v>0</v>
      </c>
      <c r="AV8" s="53">
        <f>SUM(AV9:AV46)</f>
        <v>0</v>
      </c>
      <c r="AW8" s="53"/>
      <c r="AX8" s="53">
        <f>SUM(AX9:AX46)</f>
        <v>6705.6</v>
      </c>
      <c r="AY8" s="53">
        <f>SUM(AY9:AY46)</f>
        <v>0</v>
      </c>
      <c r="AZ8" s="53">
        <f>AY8/AX8*100</f>
        <v>0</v>
      </c>
      <c r="BA8" s="53">
        <f>SUM(BA9:BA46)</f>
        <v>0</v>
      </c>
      <c r="BB8" s="53">
        <f>SUM(BB9:BB46)</f>
        <v>0</v>
      </c>
      <c r="BC8" s="53" t="e">
        <f>BB8/BA8*100</f>
        <v>#DIV/0!</v>
      </c>
      <c r="BD8" s="53">
        <v>300000</v>
      </c>
      <c r="BE8" s="105">
        <f>SUM(BE9:BE46)</f>
        <v>0</v>
      </c>
      <c r="BF8" s="105">
        <f t="shared" ref="BF8:BF46" si="0">BE8/BD8*100</f>
        <v>0</v>
      </c>
      <c r="BG8" s="53">
        <f>SUM(BG9:BG46)</f>
        <v>358828.6999999999</v>
      </c>
      <c r="BH8" s="53">
        <f>SUM(BH9:BH46)</f>
        <v>52601.200000000004</v>
      </c>
      <c r="BI8" s="53">
        <f>BH8/BG8*100</f>
        <v>14.65913958387387</v>
      </c>
      <c r="BJ8" s="53">
        <f>SUM(BJ9:BJ46)</f>
        <v>0</v>
      </c>
      <c r="BK8" s="53">
        <f>SUM(BK9:BK46)</f>
        <v>0</v>
      </c>
      <c r="BL8" s="53"/>
      <c r="BM8" s="53">
        <f>SUM(BM9:BM46)</f>
        <v>0</v>
      </c>
      <c r="BN8" s="53">
        <f>SUM(BN9:BN46)</f>
        <v>0</v>
      </c>
      <c r="BO8" s="53"/>
      <c r="BP8" s="53">
        <f>SUM(BP9:BP46)</f>
        <v>0</v>
      </c>
      <c r="BQ8" s="53">
        <f>SUM(BQ9:BQ46)</f>
        <v>0</v>
      </c>
      <c r="BR8" s="53" t="e">
        <f>BQ8/BP8*100</f>
        <v>#DIV/0!</v>
      </c>
      <c r="BS8" s="53">
        <f>SUM(BS9:BS46)</f>
        <v>483980</v>
      </c>
      <c r="BT8" s="53">
        <f>SUM(BT9:BT46)</f>
        <v>93727.000000000015</v>
      </c>
      <c r="BU8" s="53">
        <f>BT8/BS8*100</f>
        <v>19.365882887722634</v>
      </c>
      <c r="BV8" s="53">
        <f>SUM(BV9:BV46)</f>
        <v>424106.80000000016</v>
      </c>
      <c r="BW8" s="53">
        <f>SUM(BW9:BW46)</f>
        <v>0</v>
      </c>
      <c r="BX8" s="53">
        <f>BW8/BV8*100</f>
        <v>0</v>
      </c>
      <c r="BY8" s="53">
        <f>SUM(BY9:BY46)</f>
        <v>25510.2</v>
      </c>
      <c r="BZ8" s="53">
        <f>SUM(BZ9:BZ46)</f>
        <v>0</v>
      </c>
      <c r="CA8" s="53">
        <f>BZ8/BY8*100</f>
        <v>0</v>
      </c>
      <c r="CB8" s="53">
        <f>SUM(CB9:CB46)</f>
        <v>103486.19999999998</v>
      </c>
      <c r="CC8" s="53">
        <f>SUM(CC9:CC46)</f>
        <v>0</v>
      </c>
      <c r="CD8" s="53">
        <f>CC8/CB8*100</f>
        <v>0</v>
      </c>
      <c r="CE8" s="53">
        <f>SUM(CE9:CE46)</f>
        <v>0</v>
      </c>
      <c r="CF8" s="53">
        <f>SUM(CF9:CF46)</f>
        <v>0</v>
      </c>
      <c r="CG8" s="53"/>
      <c r="CH8" s="53">
        <f>SUM(CH9:CH46)</f>
        <v>35000</v>
      </c>
      <c r="CI8" s="53">
        <f>SUM(CI9:CI46)</f>
        <v>0</v>
      </c>
      <c r="CJ8" s="53"/>
      <c r="CK8" s="53">
        <f>SUM(CK9:CK46)</f>
        <v>0</v>
      </c>
      <c r="CL8" s="53">
        <f>SUM(CL9:CL46)</f>
        <v>0</v>
      </c>
      <c r="CM8" s="53"/>
      <c r="CN8" s="53">
        <f>SUM(CN9:CN46)</f>
        <v>0</v>
      </c>
      <c r="CO8" s="53">
        <f>SUM(CO9:CO46)</f>
        <v>0</v>
      </c>
      <c r="CP8" s="53"/>
      <c r="CQ8" s="53">
        <f>SUM(CQ9:CQ46)</f>
        <v>0</v>
      </c>
      <c r="CR8" s="53">
        <f>SUM(CR9:CR46)</f>
        <v>0</v>
      </c>
      <c r="CS8" s="53"/>
      <c r="CT8" s="53">
        <f>SUM(CT9:CT46)</f>
        <v>215200</v>
      </c>
      <c r="CU8" s="53">
        <f>SUM(CU9:CU46)</f>
        <v>0</v>
      </c>
      <c r="CV8" s="53"/>
      <c r="CW8" s="53">
        <f>SUM(CW9:CW46)</f>
        <v>972064.3</v>
      </c>
      <c r="CX8" s="53">
        <f>SUM(CX9:CX46)</f>
        <v>0</v>
      </c>
      <c r="CY8" s="53"/>
      <c r="CZ8" s="53">
        <f>SUM(CZ9:CZ46)</f>
        <v>43762.7</v>
      </c>
      <c r="DA8" s="53">
        <f>SUM(DA9:DA46)</f>
        <v>0</v>
      </c>
      <c r="DB8" s="53"/>
      <c r="DC8" s="53">
        <f>SUM(DC9:DC46)</f>
        <v>55805.280900000005</v>
      </c>
      <c r="DD8" s="53">
        <f>SUM(DD9:DD46)</f>
        <v>0</v>
      </c>
      <c r="DE8" s="53"/>
      <c r="DF8" s="53">
        <f>SUM(DF9:DF46)</f>
        <v>19035.816360000001</v>
      </c>
      <c r="DG8" s="53">
        <f>SUM(DG9:DG46)</f>
        <v>0</v>
      </c>
      <c r="DH8" s="53"/>
    </row>
    <row r="9" spans="1:112" ht="18" customHeight="1" x14ac:dyDescent="0.25">
      <c r="A9" s="76" t="s">
        <v>125</v>
      </c>
      <c r="B9" s="132">
        <f>E9+H9+K9+N9+Q9+T9+W9+Z9+AC9+AF9+AI9+AL9+AO9+AR9+AU9+AX9+BA9+BD9+BG9+BJ9+BM9+BP9+BS9+BV9+BY9+CB9+CE9+CH9+CK9+CN9+CQ9+CT9+CW9+CZ9+DC9+DF9</f>
        <v>49676.659419999996</v>
      </c>
      <c r="C9" s="132">
        <f>F9+I9+L9+O9+R9+U9+X9+AA9+AD9+AG9+AJ9+AM9+AP9+AS9+AV9+AY9+BB9+BE9+BH9+BK9+BN9+BQ9+BT9+BW9+BZ9+CC9+CF9+CI9+CL9+CO9+CR9+CU9+CX9+DA9+DD9+DG9</f>
        <v>2957.6000000000004</v>
      </c>
      <c r="D9" s="32">
        <f t="shared" ref="D9:D52" si="1">C9/B9*100</f>
        <v>5.953701465701335</v>
      </c>
      <c r="E9" s="33"/>
      <c r="F9" s="33"/>
      <c r="G9" s="32"/>
      <c r="H9" s="32">
        <v>0</v>
      </c>
      <c r="I9" s="32">
        <v>0</v>
      </c>
      <c r="J9" s="32"/>
      <c r="K9" s="33">
        <v>1400</v>
      </c>
      <c r="L9" s="33">
        <v>0</v>
      </c>
      <c r="M9" s="32"/>
      <c r="N9" s="33"/>
      <c r="O9" s="33"/>
      <c r="P9" s="32"/>
      <c r="Q9" s="33">
        <v>0</v>
      </c>
      <c r="R9" s="33">
        <v>0</v>
      </c>
      <c r="S9" s="32"/>
      <c r="T9" s="33">
        <v>0</v>
      </c>
      <c r="U9" s="33">
        <v>0</v>
      </c>
      <c r="V9" s="32"/>
      <c r="W9" s="33">
        <v>7.9773300000000003</v>
      </c>
      <c r="X9" s="33"/>
      <c r="Y9" s="32"/>
      <c r="Z9" s="33">
        <v>95.328000000000003</v>
      </c>
      <c r="AA9" s="33"/>
      <c r="AB9" s="32"/>
      <c r="AC9" s="33"/>
      <c r="AD9" s="33"/>
      <c r="AE9" s="32"/>
      <c r="AF9" s="33">
        <v>100</v>
      </c>
      <c r="AG9" s="33"/>
      <c r="AH9" s="32"/>
      <c r="AI9" s="33"/>
      <c r="AJ9" s="33"/>
      <c r="AK9" s="32"/>
      <c r="AL9" s="33"/>
      <c r="AM9" s="33"/>
      <c r="AN9" s="32"/>
      <c r="AO9" s="33"/>
      <c r="AP9" s="66"/>
      <c r="AQ9" s="65"/>
      <c r="AR9" s="32"/>
      <c r="AS9" s="33"/>
      <c r="AT9" s="33"/>
      <c r="AU9" s="33"/>
      <c r="AV9" s="33"/>
      <c r="AW9" s="32"/>
      <c r="AX9" s="33"/>
      <c r="AY9" s="33"/>
      <c r="AZ9" s="32" t="e">
        <f>AY9/AX9*100</f>
        <v>#DIV/0!</v>
      </c>
      <c r="BA9" s="32">
        <v>0</v>
      </c>
      <c r="BB9" s="32">
        <v>0</v>
      </c>
      <c r="BC9" s="32"/>
      <c r="BD9" s="32">
        <v>9289.9</v>
      </c>
      <c r="BE9" s="65"/>
      <c r="BF9" s="65">
        <f t="shared" si="0"/>
        <v>0</v>
      </c>
      <c r="BG9" s="33">
        <v>11952.7</v>
      </c>
      <c r="BH9" s="33">
        <v>1081.9000000000001</v>
      </c>
      <c r="BI9" s="32">
        <f>BH9/BG9*100</f>
        <v>9.0515113739991797</v>
      </c>
      <c r="BJ9" s="32"/>
      <c r="BK9" s="32"/>
      <c r="BL9" s="32"/>
      <c r="BM9" s="33">
        <v>0</v>
      </c>
      <c r="BN9" s="33"/>
      <c r="BO9" s="32"/>
      <c r="BP9" s="33">
        <v>0</v>
      </c>
      <c r="BQ9" s="33">
        <v>0</v>
      </c>
      <c r="BR9" s="32"/>
      <c r="BS9" s="33">
        <v>8106</v>
      </c>
      <c r="BT9" s="33">
        <v>1875.7</v>
      </c>
      <c r="BU9" s="33">
        <f>BT9/BS9*100</f>
        <v>23.139649642240318</v>
      </c>
      <c r="BV9" s="33">
        <v>5781.9</v>
      </c>
      <c r="BW9" s="134"/>
      <c r="BX9" s="136"/>
      <c r="BY9" s="33"/>
      <c r="BZ9" s="136"/>
      <c r="CA9" s="136"/>
      <c r="CB9" s="33">
        <v>3184.2</v>
      </c>
      <c r="CC9" s="136"/>
      <c r="CD9" s="136"/>
      <c r="CE9" s="33"/>
      <c r="CF9" s="136"/>
      <c r="CG9" s="136"/>
      <c r="CH9" s="33">
        <v>4999.7</v>
      </c>
      <c r="CI9" s="136"/>
      <c r="CJ9" s="136"/>
      <c r="CK9" s="33"/>
      <c r="CL9" s="136"/>
      <c r="CM9" s="136"/>
      <c r="CN9" s="33"/>
      <c r="CO9" s="136"/>
      <c r="CP9" s="136"/>
      <c r="CQ9" s="33"/>
      <c r="CR9" s="136"/>
      <c r="CS9" s="136"/>
      <c r="CT9" s="33"/>
      <c r="CU9" s="136"/>
      <c r="CV9" s="136"/>
      <c r="CW9" s="33"/>
      <c r="CX9" s="136"/>
      <c r="CY9" s="136"/>
      <c r="CZ9" s="33"/>
      <c r="DA9" s="136"/>
      <c r="DB9" s="136"/>
      <c r="DC9" s="33"/>
      <c r="DD9" s="136"/>
      <c r="DE9" s="136"/>
      <c r="DF9" s="33">
        <v>4758.9540900000002</v>
      </c>
      <c r="DG9" s="136"/>
      <c r="DH9" s="136"/>
    </row>
    <row r="10" spans="1:112" ht="15.75" x14ac:dyDescent="0.25">
      <c r="A10" s="76" t="s">
        <v>126</v>
      </c>
      <c r="B10" s="132">
        <f t="shared" ref="B10:C51" si="2">E10+H10+K10+N10+Q10+T10+W10+Z10+AC10+AF10+AI10+AL10+AO10+AR10+AU10+AX10+BA10+BD10+BG10+BJ10+BM10+BP10+BS10+BV10+BY10+CB10+CE10+CH10+CK10+CN10+CQ10+CT10+CW10+CZ10+DC10+DF10</f>
        <v>27454.12155</v>
      </c>
      <c r="C10" s="132">
        <f t="shared" ref="C10:C46" si="3">F10+I10+L10+O10+R10+U10+X10+AA10+AD10+AG10+AJ10+AM10+AP10+AS10+AV10+AY10+BB10+BE10+BH10+BK10+BN10+BQ10+BT10+BW10+BZ10+CC10+CF10+CI10+CL10+CO10+CR10+CU10+CX10+DA10+DD10+DG10</f>
        <v>2481.6999999999998</v>
      </c>
      <c r="D10" s="32">
        <f t="shared" si="1"/>
        <v>9.0394442068753786</v>
      </c>
      <c r="E10" s="33"/>
      <c r="F10" s="33"/>
      <c r="G10" s="32"/>
      <c r="H10" s="32">
        <v>0</v>
      </c>
      <c r="I10" s="32">
        <v>0</v>
      </c>
      <c r="J10" s="32"/>
      <c r="K10" s="33">
        <v>0</v>
      </c>
      <c r="L10" s="33">
        <v>0</v>
      </c>
      <c r="M10" s="32"/>
      <c r="N10" s="33"/>
      <c r="O10" s="33"/>
      <c r="P10" s="32"/>
      <c r="Q10" s="33">
        <v>271.7</v>
      </c>
      <c r="R10" s="33"/>
      <c r="S10" s="32"/>
      <c r="T10" s="33">
        <v>0</v>
      </c>
      <c r="U10" s="33">
        <v>0</v>
      </c>
      <c r="V10" s="32"/>
      <c r="W10" s="33">
        <v>11.401549999999999</v>
      </c>
      <c r="X10" s="33"/>
      <c r="Y10" s="32"/>
      <c r="Z10" s="33">
        <v>190.65600000000001</v>
      </c>
      <c r="AA10" s="33"/>
      <c r="AB10" s="32"/>
      <c r="AC10" s="33">
        <v>2670.364</v>
      </c>
      <c r="AD10" s="33"/>
      <c r="AE10" s="32"/>
      <c r="AF10" s="33">
        <v>100</v>
      </c>
      <c r="AG10" s="33"/>
      <c r="AH10" s="32"/>
      <c r="AI10" s="33">
        <v>50</v>
      </c>
      <c r="AJ10" s="33"/>
      <c r="AK10" s="32"/>
      <c r="AL10" s="33"/>
      <c r="AM10" s="33"/>
      <c r="AN10" s="32"/>
      <c r="AO10" s="33"/>
      <c r="AP10" s="66"/>
      <c r="AQ10" s="65"/>
      <c r="AR10" s="32"/>
      <c r="AS10" s="33"/>
      <c r="AT10" s="33"/>
      <c r="AU10" s="33"/>
      <c r="AV10" s="33"/>
      <c r="AW10" s="32"/>
      <c r="AX10" s="33">
        <v>0</v>
      </c>
      <c r="AY10" s="33">
        <v>0</v>
      </c>
      <c r="AZ10" s="32"/>
      <c r="BA10" s="32">
        <v>0</v>
      </c>
      <c r="BB10" s="32">
        <v>0</v>
      </c>
      <c r="BC10" s="32"/>
      <c r="BD10" s="32">
        <v>7386.8</v>
      </c>
      <c r="BE10" s="65"/>
      <c r="BF10" s="65">
        <f t="shared" si="0"/>
        <v>0</v>
      </c>
      <c r="BG10" s="33">
        <v>6964.7</v>
      </c>
      <c r="BH10" s="33">
        <v>934.5</v>
      </c>
      <c r="BI10" s="32">
        <f t="shared" ref="BI10:BI50" si="4">BH10/BG10*100</f>
        <v>13.417663359512973</v>
      </c>
      <c r="BJ10" s="32"/>
      <c r="BK10" s="32"/>
      <c r="BL10" s="32"/>
      <c r="BM10" s="33">
        <v>0</v>
      </c>
      <c r="BN10" s="33"/>
      <c r="BO10" s="32"/>
      <c r="BP10" s="33">
        <v>0</v>
      </c>
      <c r="BQ10" s="33">
        <v>0</v>
      </c>
      <c r="BR10" s="32"/>
      <c r="BS10" s="33">
        <v>8191</v>
      </c>
      <c r="BT10" s="33">
        <v>1547.2</v>
      </c>
      <c r="BU10" s="33">
        <f t="shared" ref="BU10:BU46" si="5">BT10/BS10*100</f>
        <v>18.889024539128314</v>
      </c>
      <c r="BV10" s="33">
        <v>25.4</v>
      </c>
      <c r="BW10" s="134"/>
      <c r="BX10" s="136"/>
      <c r="BY10" s="33"/>
      <c r="BZ10" s="136"/>
      <c r="CA10" s="136"/>
      <c r="CB10" s="33">
        <v>1592.1</v>
      </c>
      <c r="CC10" s="136"/>
      <c r="CD10" s="136"/>
      <c r="CE10" s="33"/>
      <c r="CF10" s="136"/>
      <c r="CG10" s="136"/>
      <c r="CH10" s="33"/>
      <c r="CI10" s="136"/>
      <c r="CJ10" s="136"/>
      <c r="CK10" s="33"/>
      <c r="CL10" s="136"/>
      <c r="CM10" s="136"/>
      <c r="CN10" s="33"/>
      <c r="CO10" s="136"/>
      <c r="CP10" s="136"/>
      <c r="CQ10" s="33"/>
      <c r="CR10" s="136"/>
      <c r="CS10" s="136"/>
      <c r="CT10" s="33"/>
      <c r="CU10" s="136"/>
      <c r="CV10" s="136"/>
      <c r="CW10" s="33"/>
      <c r="CX10" s="136"/>
      <c r="CY10" s="136"/>
      <c r="CZ10" s="33"/>
      <c r="DA10" s="136"/>
      <c r="DB10" s="136"/>
      <c r="DC10" s="33"/>
      <c r="DD10" s="136"/>
      <c r="DE10" s="136"/>
      <c r="DF10" s="33"/>
      <c r="DG10" s="136"/>
      <c r="DH10" s="136"/>
    </row>
    <row r="11" spans="1:112" ht="15.75" x14ac:dyDescent="0.25">
      <c r="A11" s="76" t="s">
        <v>127</v>
      </c>
      <c r="B11" s="132">
        <f t="shared" si="2"/>
        <v>50822.725579999998</v>
      </c>
      <c r="C11" s="132">
        <f t="shared" si="3"/>
        <v>3782.4</v>
      </c>
      <c r="D11" s="32">
        <f t="shared" si="1"/>
        <v>7.4423399312697782</v>
      </c>
      <c r="E11" s="33"/>
      <c r="F11" s="33"/>
      <c r="G11" s="32"/>
      <c r="H11" s="32">
        <v>0</v>
      </c>
      <c r="I11" s="32">
        <v>0</v>
      </c>
      <c r="J11" s="32"/>
      <c r="K11" s="33">
        <v>0</v>
      </c>
      <c r="L11" s="33">
        <v>0</v>
      </c>
      <c r="M11" s="32"/>
      <c r="N11" s="33"/>
      <c r="O11" s="33"/>
      <c r="P11" s="32"/>
      <c r="Q11" s="33">
        <v>330.2</v>
      </c>
      <c r="R11" s="33"/>
      <c r="S11" s="32">
        <f>R11/Q11*100</f>
        <v>0</v>
      </c>
      <c r="T11" s="33">
        <v>0</v>
      </c>
      <c r="U11" s="33">
        <v>0</v>
      </c>
      <c r="V11" s="32"/>
      <c r="W11" s="33">
        <v>20.569580000000002</v>
      </c>
      <c r="X11" s="33"/>
      <c r="Y11" s="32"/>
      <c r="Z11" s="33">
        <v>190.65600000000001</v>
      </c>
      <c r="AA11" s="33"/>
      <c r="AB11" s="32"/>
      <c r="AC11" s="33"/>
      <c r="AD11" s="33"/>
      <c r="AE11" s="32"/>
      <c r="AF11" s="33"/>
      <c r="AG11" s="33"/>
      <c r="AH11" s="32"/>
      <c r="AI11" s="33"/>
      <c r="AJ11" s="33"/>
      <c r="AK11" s="32"/>
      <c r="AL11" s="33"/>
      <c r="AM11" s="33"/>
      <c r="AN11" s="32"/>
      <c r="AO11" s="33"/>
      <c r="AP11" s="66"/>
      <c r="AQ11" s="65"/>
      <c r="AR11" s="32"/>
      <c r="AS11" s="33"/>
      <c r="AT11" s="33"/>
      <c r="AU11" s="33"/>
      <c r="AV11" s="33"/>
      <c r="AW11" s="32"/>
      <c r="AX11" s="33">
        <v>0</v>
      </c>
      <c r="AY11" s="33">
        <v>0</v>
      </c>
      <c r="AZ11" s="32"/>
      <c r="BA11" s="32">
        <v>0</v>
      </c>
      <c r="BB11" s="32">
        <v>0</v>
      </c>
      <c r="BC11" s="32"/>
      <c r="BD11" s="32">
        <v>10975.8</v>
      </c>
      <c r="BE11" s="65"/>
      <c r="BF11" s="65">
        <f t="shared" si="0"/>
        <v>0</v>
      </c>
      <c r="BG11" s="33">
        <v>21075.8</v>
      </c>
      <c r="BH11" s="33">
        <v>1758.7</v>
      </c>
      <c r="BI11" s="32">
        <f t="shared" si="4"/>
        <v>8.3446417217851767</v>
      </c>
      <c r="BJ11" s="32"/>
      <c r="BK11" s="32"/>
      <c r="BL11" s="32"/>
      <c r="BM11" s="33">
        <v>0</v>
      </c>
      <c r="BN11" s="33"/>
      <c r="BO11" s="32"/>
      <c r="BP11" s="33">
        <v>0</v>
      </c>
      <c r="BQ11" s="33">
        <v>0</v>
      </c>
      <c r="BR11" s="32"/>
      <c r="BS11" s="33">
        <v>12550</v>
      </c>
      <c r="BT11" s="33">
        <v>2023.7</v>
      </c>
      <c r="BU11" s="33">
        <f t="shared" si="5"/>
        <v>16.125099601593625</v>
      </c>
      <c r="BV11" s="33">
        <v>903.5</v>
      </c>
      <c r="BW11" s="134"/>
      <c r="BX11" s="136"/>
      <c r="BY11" s="33"/>
      <c r="BZ11" s="136"/>
      <c r="CA11" s="136"/>
      <c r="CB11" s="33">
        <v>4776.2</v>
      </c>
      <c r="CC11" s="136"/>
      <c r="CD11" s="136"/>
      <c r="CE11" s="33"/>
      <c r="CF11" s="136"/>
      <c r="CG11" s="136"/>
      <c r="CH11" s="33"/>
      <c r="CI11" s="136"/>
      <c r="CJ11" s="136"/>
      <c r="CK11" s="33"/>
      <c r="CL11" s="136"/>
      <c r="CM11" s="136"/>
      <c r="CN11" s="33"/>
      <c r="CO11" s="136"/>
      <c r="CP11" s="136"/>
      <c r="CQ11" s="33"/>
      <c r="CR11" s="136"/>
      <c r="CS11" s="136"/>
      <c r="CT11" s="33"/>
      <c r="CU11" s="136"/>
      <c r="CV11" s="136"/>
      <c r="CW11" s="33"/>
      <c r="CX11" s="136"/>
      <c r="CY11" s="136"/>
      <c r="CZ11" s="33"/>
      <c r="DA11" s="136"/>
      <c r="DB11" s="136"/>
      <c r="DC11" s="33"/>
      <c r="DD11" s="136"/>
      <c r="DE11" s="136"/>
      <c r="DF11" s="33"/>
      <c r="DG11" s="136"/>
      <c r="DH11" s="136"/>
    </row>
    <row r="12" spans="1:112" ht="15.75" x14ac:dyDescent="0.25">
      <c r="A12" s="76" t="s">
        <v>128</v>
      </c>
      <c r="B12" s="132">
        <f t="shared" si="2"/>
        <v>42560.537559999997</v>
      </c>
      <c r="C12" s="132">
        <f t="shared" si="3"/>
        <v>2300.9</v>
      </c>
      <c r="D12" s="32">
        <f t="shared" si="1"/>
        <v>5.4061817164698436</v>
      </c>
      <c r="E12" s="33"/>
      <c r="F12" s="33"/>
      <c r="G12" s="32"/>
      <c r="H12" s="32">
        <v>0</v>
      </c>
      <c r="I12" s="32">
        <v>0</v>
      </c>
      <c r="J12" s="32"/>
      <c r="K12" s="33">
        <v>1200</v>
      </c>
      <c r="L12" s="33"/>
      <c r="M12" s="32">
        <f>L12/K12*100</f>
        <v>0</v>
      </c>
      <c r="N12" s="33"/>
      <c r="O12" s="33"/>
      <c r="P12" s="32"/>
      <c r="Q12" s="33">
        <v>386.4</v>
      </c>
      <c r="R12" s="33"/>
      <c r="S12" s="32">
        <f t="shared" ref="S12:S46" si="6">R12/Q12*100</f>
        <v>0</v>
      </c>
      <c r="T12" s="33">
        <v>0</v>
      </c>
      <c r="U12" s="33">
        <v>0</v>
      </c>
      <c r="V12" s="32"/>
      <c r="W12" s="33">
        <v>14.58156</v>
      </c>
      <c r="X12" s="33"/>
      <c r="Y12" s="32"/>
      <c r="Z12" s="33">
        <v>190.65600000000001</v>
      </c>
      <c r="AA12" s="33"/>
      <c r="AB12" s="32"/>
      <c r="AC12" s="33"/>
      <c r="AD12" s="33"/>
      <c r="AE12" s="32"/>
      <c r="AF12" s="33"/>
      <c r="AG12" s="33"/>
      <c r="AH12" s="32"/>
      <c r="AI12" s="33"/>
      <c r="AJ12" s="33"/>
      <c r="AK12" s="32"/>
      <c r="AL12" s="33"/>
      <c r="AM12" s="33"/>
      <c r="AN12" s="32"/>
      <c r="AO12" s="33"/>
      <c r="AP12" s="66"/>
      <c r="AQ12" s="65"/>
      <c r="AR12" s="32"/>
      <c r="AS12" s="33"/>
      <c r="AT12" s="33"/>
      <c r="AU12" s="33"/>
      <c r="AV12" s="33"/>
      <c r="AW12" s="32"/>
      <c r="AX12" s="33">
        <v>0</v>
      </c>
      <c r="AY12" s="33">
        <v>0</v>
      </c>
      <c r="AZ12" s="32"/>
      <c r="BA12" s="32">
        <v>0</v>
      </c>
      <c r="BB12" s="32">
        <v>0</v>
      </c>
      <c r="BC12" s="32"/>
      <c r="BD12" s="32">
        <v>6798.7</v>
      </c>
      <c r="BE12" s="65"/>
      <c r="BF12" s="65">
        <f t="shared" si="0"/>
        <v>0</v>
      </c>
      <c r="BG12" s="33">
        <v>1376.9</v>
      </c>
      <c r="BH12" s="33">
        <v>209.4</v>
      </c>
      <c r="BI12" s="32">
        <f t="shared" si="4"/>
        <v>15.208076113007479</v>
      </c>
      <c r="BJ12" s="32"/>
      <c r="BK12" s="32"/>
      <c r="BL12" s="32"/>
      <c r="BM12" s="33">
        <v>0</v>
      </c>
      <c r="BN12" s="33"/>
      <c r="BO12" s="32"/>
      <c r="BP12" s="33">
        <v>0</v>
      </c>
      <c r="BQ12" s="33">
        <v>0</v>
      </c>
      <c r="BR12" s="32"/>
      <c r="BS12" s="33">
        <v>9246</v>
      </c>
      <c r="BT12" s="33">
        <v>2091.5</v>
      </c>
      <c r="BU12" s="33">
        <f t="shared" si="5"/>
        <v>22.620592688730262</v>
      </c>
      <c r="BV12" s="33">
        <v>20163.099999999999</v>
      </c>
      <c r="BW12" s="134"/>
      <c r="BX12" s="136"/>
      <c r="BY12" s="33"/>
      <c r="BZ12" s="136"/>
      <c r="CA12" s="136"/>
      <c r="CB12" s="33">
        <v>3184.2</v>
      </c>
      <c r="CC12" s="136"/>
      <c r="CD12" s="136"/>
      <c r="CE12" s="33"/>
      <c r="CF12" s="136"/>
      <c r="CG12" s="136"/>
      <c r="CH12" s="33"/>
      <c r="CI12" s="136"/>
      <c r="CJ12" s="136"/>
      <c r="CK12" s="33"/>
      <c r="CL12" s="136"/>
      <c r="CM12" s="136"/>
      <c r="CN12" s="33"/>
      <c r="CO12" s="136"/>
      <c r="CP12" s="136"/>
      <c r="CQ12" s="33"/>
      <c r="CR12" s="136"/>
      <c r="CS12" s="136"/>
      <c r="CT12" s="33"/>
      <c r="CU12" s="136"/>
      <c r="CV12" s="136"/>
      <c r="CW12" s="33"/>
      <c r="CX12" s="136"/>
      <c r="CY12" s="136"/>
      <c r="CZ12" s="33"/>
      <c r="DA12" s="136"/>
      <c r="DB12" s="136"/>
      <c r="DC12" s="33"/>
      <c r="DD12" s="136"/>
      <c r="DE12" s="136"/>
      <c r="DF12" s="33"/>
      <c r="DG12" s="136"/>
      <c r="DH12" s="136"/>
    </row>
    <row r="13" spans="1:112" ht="15.75" x14ac:dyDescent="0.25">
      <c r="A13" s="76" t="s">
        <v>129</v>
      </c>
      <c r="B13" s="132">
        <f t="shared" si="2"/>
        <v>316094.95207</v>
      </c>
      <c r="C13" s="132">
        <f t="shared" si="3"/>
        <v>11882.599999999999</v>
      </c>
      <c r="D13" s="32">
        <f t="shared" si="1"/>
        <v>3.759186890579818</v>
      </c>
      <c r="E13" s="33"/>
      <c r="F13" s="33"/>
      <c r="G13" s="32"/>
      <c r="H13" s="32">
        <v>0</v>
      </c>
      <c r="I13" s="32">
        <v>0</v>
      </c>
      <c r="J13" s="32"/>
      <c r="K13" s="33"/>
      <c r="L13" s="33"/>
      <c r="M13" s="32"/>
      <c r="N13" s="33"/>
      <c r="O13" s="33"/>
      <c r="P13" s="32"/>
      <c r="Q13" s="33">
        <v>7669</v>
      </c>
      <c r="R13" s="33"/>
      <c r="S13" s="32">
        <f t="shared" si="6"/>
        <v>0</v>
      </c>
      <c r="T13" s="33">
        <v>0</v>
      </c>
      <c r="U13" s="33">
        <v>0</v>
      </c>
      <c r="V13" s="32"/>
      <c r="W13" s="33">
        <v>107.99607</v>
      </c>
      <c r="X13" s="33"/>
      <c r="Y13" s="32"/>
      <c r="Z13" s="33">
        <v>190.65600000000001</v>
      </c>
      <c r="AA13" s="33"/>
      <c r="AB13" s="32"/>
      <c r="AC13" s="33"/>
      <c r="AD13" s="33"/>
      <c r="AE13" s="32"/>
      <c r="AF13" s="33"/>
      <c r="AG13" s="33"/>
      <c r="AH13" s="32"/>
      <c r="AI13" s="33"/>
      <c r="AJ13" s="33"/>
      <c r="AK13" s="32"/>
      <c r="AL13" s="33"/>
      <c r="AM13" s="33"/>
      <c r="AN13" s="32"/>
      <c r="AO13" s="33">
        <v>5100</v>
      </c>
      <c r="AP13" s="66"/>
      <c r="AQ13" s="65">
        <f>AP13/AO13*100</f>
        <v>0</v>
      </c>
      <c r="AR13" s="32"/>
      <c r="AS13" s="33"/>
      <c r="AT13" s="33"/>
      <c r="AU13" s="33"/>
      <c r="AV13" s="33"/>
      <c r="AW13" s="32"/>
      <c r="AX13" s="33">
        <v>0</v>
      </c>
      <c r="AY13" s="33">
        <v>0</v>
      </c>
      <c r="AZ13" s="32"/>
      <c r="BA13" s="32">
        <v>0</v>
      </c>
      <c r="BB13" s="32">
        <v>0</v>
      </c>
      <c r="BC13" s="32"/>
      <c r="BD13" s="32">
        <v>13632.5</v>
      </c>
      <c r="BE13" s="65"/>
      <c r="BF13" s="65">
        <f t="shared" si="0"/>
        <v>0</v>
      </c>
      <c r="BG13" s="33">
        <v>18376</v>
      </c>
      <c r="BH13" s="33">
        <v>1960.3</v>
      </c>
      <c r="BI13" s="32">
        <f t="shared" si="4"/>
        <v>10.667718763604702</v>
      </c>
      <c r="BJ13" s="32"/>
      <c r="BK13" s="32"/>
      <c r="BL13" s="32"/>
      <c r="BM13" s="33">
        <v>0</v>
      </c>
      <c r="BN13" s="33"/>
      <c r="BO13" s="32"/>
      <c r="BP13" s="33">
        <v>0</v>
      </c>
      <c r="BQ13" s="33">
        <v>0</v>
      </c>
      <c r="BR13" s="32"/>
      <c r="BS13" s="33">
        <v>39689</v>
      </c>
      <c r="BT13" s="33">
        <v>9922.2999999999993</v>
      </c>
      <c r="BU13" s="33">
        <f t="shared" si="5"/>
        <v>25.000125979490541</v>
      </c>
      <c r="BV13" s="33">
        <v>1529.7</v>
      </c>
      <c r="BW13" s="134"/>
      <c r="BX13" s="136"/>
      <c r="BY13" s="33"/>
      <c r="BZ13" s="136"/>
      <c r="CA13" s="136"/>
      <c r="CB13" s="33">
        <v>4776.2</v>
      </c>
      <c r="CC13" s="136"/>
      <c r="CD13" s="136"/>
      <c r="CE13" s="33"/>
      <c r="CF13" s="136"/>
      <c r="CG13" s="136"/>
      <c r="CH13" s="33"/>
      <c r="CI13" s="136"/>
      <c r="CJ13" s="136"/>
      <c r="CK13" s="33"/>
      <c r="CL13" s="136"/>
      <c r="CM13" s="136"/>
      <c r="CN13" s="33"/>
      <c r="CO13" s="136"/>
      <c r="CP13" s="136"/>
      <c r="CQ13" s="33"/>
      <c r="CR13" s="136"/>
      <c r="CS13" s="136"/>
      <c r="CT13" s="33"/>
      <c r="CU13" s="136"/>
      <c r="CV13" s="136"/>
      <c r="CW13" s="33">
        <v>225023.9</v>
      </c>
      <c r="CX13" s="136"/>
      <c r="CY13" s="136"/>
      <c r="CZ13" s="33"/>
      <c r="DA13" s="136"/>
      <c r="DB13" s="136"/>
      <c r="DC13" s="33"/>
      <c r="DD13" s="136"/>
      <c r="DE13" s="136"/>
      <c r="DF13" s="33"/>
      <c r="DG13" s="136"/>
      <c r="DH13" s="136"/>
    </row>
    <row r="14" spans="1:112" ht="15.75" x14ac:dyDescent="0.25">
      <c r="A14" s="76" t="s">
        <v>130</v>
      </c>
      <c r="B14" s="132">
        <f t="shared" si="2"/>
        <v>159953.12677</v>
      </c>
      <c r="C14" s="132">
        <f t="shared" si="3"/>
        <v>8906.7000000000007</v>
      </c>
      <c r="D14" s="32">
        <f t="shared" si="1"/>
        <v>5.568318781793578</v>
      </c>
      <c r="E14" s="33"/>
      <c r="F14" s="33"/>
      <c r="G14" s="32"/>
      <c r="H14" s="32">
        <v>0</v>
      </c>
      <c r="I14" s="32">
        <v>0</v>
      </c>
      <c r="J14" s="32"/>
      <c r="K14" s="33"/>
      <c r="L14" s="33"/>
      <c r="M14" s="32"/>
      <c r="N14" s="33"/>
      <c r="O14" s="33"/>
      <c r="P14" s="32"/>
      <c r="Q14" s="33">
        <v>5484.3</v>
      </c>
      <c r="R14" s="33"/>
      <c r="S14" s="32">
        <f t="shared" si="6"/>
        <v>0</v>
      </c>
      <c r="T14" s="33">
        <v>5658.4</v>
      </c>
      <c r="U14" s="33"/>
      <c r="V14" s="32">
        <f>U14/T14*100</f>
        <v>0</v>
      </c>
      <c r="W14" s="33">
        <v>54.669640000000001</v>
      </c>
      <c r="X14" s="33"/>
      <c r="Y14" s="32"/>
      <c r="Z14" s="33">
        <v>190.65600000000001</v>
      </c>
      <c r="AA14" s="33"/>
      <c r="AB14" s="32"/>
      <c r="AC14" s="33"/>
      <c r="AD14" s="33"/>
      <c r="AE14" s="32"/>
      <c r="AF14" s="33">
        <v>100</v>
      </c>
      <c r="AG14" s="33"/>
      <c r="AH14" s="32"/>
      <c r="AI14" s="33">
        <v>50</v>
      </c>
      <c r="AJ14" s="33"/>
      <c r="AK14" s="32"/>
      <c r="AL14" s="33"/>
      <c r="AM14" s="33"/>
      <c r="AN14" s="32"/>
      <c r="AO14" s="33"/>
      <c r="AP14" s="66"/>
      <c r="AQ14" s="65"/>
      <c r="AR14" s="32"/>
      <c r="AS14" s="33"/>
      <c r="AT14" s="33"/>
      <c r="AU14" s="33"/>
      <c r="AV14" s="33"/>
      <c r="AW14" s="32"/>
      <c r="AX14" s="33">
        <v>0</v>
      </c>
      <c r="AY14" s="33">
        <v>0</v>
      </c>
      <c r="AZ14" s="32"/>
      <c r="BA14" s="32">
        <v>0</v>
      </c>
      <c r="BB14" s="32">
        <v>0</v>
      </c>
      <c r="BC14" s="32"/>
      <c r="BD14" s="32">
        <v>12705.2</v>
      </c>
      <c r="BE14" s="65"/>
      <c r="BF14" s="65">
        <f t="shared" si="0"/>
        <v>0</v>
      </c>
      <c r="BG14" s="33">
        <v>21821</v>
      </c>
      <c r="BH14" s="33">
        <v>3536.7</v>
      </c>
      <c r="BI14" s="32">
        <f t="shared" si="4"/>
        <v>16.207781494890241</v>
      </c>
      <c r="BJ14" s="32"/>
      <c r="BK14" s="32"/>
      <c r="BL14" s="32"/>
      <c r="BM14" s="33">
        <v>0</v>
      </c>
      <c r="BN14" s="33"/>
      <c r="BO14" s="32"/>
      <c r="BP14" s="33">
        <v>0</v>
      </c>
      <c r="BQ14" s="33">
        <v>0</v>
      </c>
      <c r="BR14" s="32"/>
      <c r="BS14" s="33">
        <v>32421</v>
      </c>
      <c r="BT14" s="33">
        <v>5370</v>
      </c>
      <c r="BU14" s="33">
        <f t="shared" si="5"/>
        <v>16.563338576848338</v>
      </c>
      <c r="BV14" s="33">
        <v>74184.600000000006</v>
      </c>
      <c r="BW14" s="134"/>
      <c r="BX14" s="136"/>
      <c r="BY14" s="33"/>
      <c r="BZ14" s="136"/>
      <c r="CA14" s="136"/>
      <c r="CB14" s="33">
        <v>3184.2</v>
      </c>
      <c r="CC14" s="136"/>
      <c r="CD14" s="136"/>
      <c r="CE14" s="33"/>
      <c r="CF14" s="136"/>
      <c r="CG14" s="136"/>
      <c r="CH14" s="33"/>
      <c r="CI14" s="136"/>
      <c r="CJ14" s="136"/>
      <c r="CK14" s="33"/>
      <c r="CL14" s="136"/>
      <c r="CM14" s="136"/>
      <c r="CN14" s="33"/>
      <c r="CO14" s="136"/>
      <c r="CP14" s="136"/>
      <c r="CQ14" s="33"/>
      <c r="CR14" s="136"/>
      <c r="CS14" s="136"/>
      <c r="CT14" s="33"/>
      <c r="CU14" s="136"/>
      <c r="CV14" s="136"/>
      <c r="CW14" s="33"/>
      <c r="CX14" s="136"/>
      <c r="CY14" s="136"/>
      <c r="CZ14" s="33"/>
      <c r="DA14" s="136"/>
      <c r="DB14" s="136"/>
      <c r="DC14" s="33">
        <v>4099.10113</v>
      </c>
      <c r="DD14" s="136"/>
      <c r="DE14" s="136"/>
      <c r="DF14" s="33"/>
      <c r="DG14" s="136"/>
      <c r="DH14" s="136"/>
    </row>
    <row r="15" spans="1:112" ht="15.75" x14ac:dyDescent="0.25">
      <c r="A15" s="76" t="s">
        <v>131</v>
      </c>
      <c r="B15" s="132">
        <f t="shared" si="2"/>
        <v>26512.479529999997</v>
      </c>
      <c r="C15" s="132">
        <f t="shared" si="3"/>
        <v>2017.3000000000002</v>
      </c>
      <c r="D15" s="32">
        <f t="shared" si="1"/>
        <v>7.6088696182389866</v>
      </c>
      <c r="E15" s="33"/>
      <c r="F15" s="33"/>
      <c r="G15" s="32"/>
      <c r="H15" s="32">
        <v>0</v>
      </c>
      <c r="I15" s="32">
        <v>0</v>
      </c>
      <c r="J15" s="32"/>
      <c r="K15" s="33"/>
      <c r="L15" s="33"/>
      <c r="M15" s="32"/>
      <c r="N15" s="33"/>
      <c r="O15" s="33"/>
      <c r="P15" s="32"/>
      <c r="Q15" s="33"/>
      <c r="R15" s="33"/>
      <c r="S15" s="32"/>
      <c r="T15" s="33">
        <v>0</v>
      </c>
      <c r="U15" s="33">
        <v>0</v>
      </c>
      <c r="V15" s="32"/>
      <c r="W15" s="33">
        <v>5.7515299999999998</v>
      </c>
      <c r="X15" s="33"/>
      <c r="Y15" s="32"/>
      <c r="Z15" s="33">
        <v>95.328000000000003</v>
      </c>
      <c r="AA15" s="33"/>
      <c r="AB15" s="32"/>
      <c r="AC15" s="33">
        <v>3100</v>
      </c>
      <c r="AD15" s="33"/>
      <c r="AE15" s="32"/>
      <c r="AF15" s="33">
        <v>100</v>
      </c>
      <c r="AG15" s="33"/>
      <c r="AH15" s="32"/>
      <c r="AI15" s="33">
        <v>50</v>
      </c>
      <c r="AJ15" s="33"/>
      <c r="AK15" s="32"/>
      <c r="AL15" s="33"/>
      <c r="AM15" s="33"/>
      <c r="AN15" s="32"/>
      <c r="AO15" s="66"/>
      <c r="AP15" s="66"/>
      <c r="AQ15" s="65"/>
      <c r="AR15" s="32"/>
      <c r="AS15" s="33"/>
      <c r="AT15" s="33"/>
      <c r="AU15" s="33"/>
      <c r="AV15" s="33"/>
      <c r="AW15" s="32"/>
      <c r="AX15" s="33">
        <v>0</v>
      </c>
      <c r="AY15" s="33">
        <v>0</v>
      </c>
      <c r="AZ15" s="32"/>
      <c r="BA15" s="32">
        <v>0</v>
      </c>
      <c r="BB15" s="32">
        <v>0</v>
      </c>
      <c r="BC15" s="32"/>
      <c r="BD15" s="32">
        <v>2798.7</v>
      </c>
      <c r="BE15" s="65"/>
      <c r="BF15" s="65">
        <f t="shared" si="0"/>
        <v>0</v>
      </c>
      <c r="BG15" s="33">
        <v>4099.3999999999996</v>
      </c>
      <c r="BH15" s="33">
        <v>955.6</v>
      </c>
      <c r="BI15" s="32">
        <f t="shared" si="4"/>
        <v>23.310728399277949</v>
      </c>
      <c r="BJ15" s="32"/>
      <c r="BK15" s="32"/>
      <c r="BL15" s="32"/>
      <c r="BM15" s="33">
        <v>0</v>
      </c>
      <c r="BN15" s="33"/>
      <c r="BO15" s="32"/>
      <c r="BP15" s="33">
        <v>0</v>
      </c>
      <c r="BQ15" s="33">
        <v>0</v>
      </c>
      <c r="BR15" s="32"/>
      <c r="BS15" s="33">
        <v>5800</v>
      </c>
      <c r="BT15" s="33">
        <v>1061.7</v>
      </c>
      <c r="BU15" s="33">
        <f t="shared" si="5"/>
        <v>18.305172413793105</v>
      </c>
      <c r="BV15" s="33">
        <v>8871.2000000000007</v>
      </c>
      <c r="BW15" s="134"/>
      <c r="BX15" s="136"/>
      <c r="BY15" s="33"/>
      <c r="BZ15" s="136"/>
      <c r="CA15" s="136"/>
      <c r="CB15" s="33">
        <v>1592.1</v>
      </c>
      <c r="CC15" s="136"/>
      <c r="CD15" s="136"/>
      <c r="CE15" s="33"/>
      <c r="CF15" s="136"/>
      <c r="CG15" s="136"/>
      <c r="CH15" s="33"/>
      <c r="CI15" s="136"/>
      <c r="CJ15" s="136"/>
      <c r="CK15" s="33"/>
      <c r="CL15" s="136"/>
      <c r="CM15" s="136"/>
      <c r="CN15" s="33"/>
      <c r="CO15" s="136"/>
      <c r="CP15" s="136"/>
      <c r="CQ15" s="33"/>
      <c r="CR15" s="136"/>
      <c r="CS15" s="136"/>
      <c r="CT15" s="33"/>
      <c r="CU15" s="136"/>
      <c r="CV15" s="136"/>
      <c r="CW15" s="33"/>
      <c r="CX15" s="136"/>
      <c r="CY15" s="136"/>
      <c r="CZ15" s="33"/>
      <c r="DA15" s="136"/>
      <c r="DB15" s="136"/>
      <c r="DC15" s="33"/>
      <c r="DD15" s="136"/>
      <c r="DE15" s="136"/>
      <c r="DF15" s="33"/>
      <c r="DG15" s="136"/>
      <c r="DH15" s="136"/>
    </row>
    <row r="16" spans="1:112" ht="15.75" x14ac:dyDescent="0.25">
      <c r="A16" s="76" t="s">
        <v>132</v>
      </c>
      <c r="B16" s="132">
        <f t="shared" si="2"/>
        <v>187931.16738</v>
      </c>
      <c r="C16" s="132">
        <f t="shared" si="3"/>
        <v>8958.6</v>
      </c>
      <c r="D16" s="32">
        <f t="shared" si="1"/>
        <v>4.76695809688957</v>
      </c>
      <c r="E16" s="33"/>
      <c r="F16" s="33"/>
      <c r="G16" s="32"/>
      <c r="H16" s="32">
        <v>0</v>
      </c>
      <c r="I16" s="32">
        <v>0</v>
      </c>
      <c r="J16" s="32"/>
      <c r="K16" s="33"/>
      <c r="L16" s="33"/>
      <c r="M16" s="32"/>
      <c r="N16" s="33"/>
      <c r="O16" s="33"/>
      <c r="P16" s="32"/>
      <c r="Q16" s="33">
        <v>4599.7</v>
      </c>
      <c r="R16" s="33"/>
      <c r="S16" s="32">
        <f t="shared" si="6"/>
        <v>0</v>
      </c>
      <c r="T16" s="33">
        <v>0</v>
      </c>
      <c r="U16" s="33">
        <v>0</v>
      </c>
      <c r="V16" s="32"/>
      <c r="W16" s="33">
        <v>45.56138</v>
      </c>
      <c r="X16" s="33"/>
      <c r="Y16" s="32"/>
      <c r="Z16" s="33">
        <v>190.65600000000001</v>
      </c>
      <c r="AA16" s="33"/>
      <c r="AB16" s="32"/>
      <c r="AC16" s="33">
        <v>2561.65</v>
      </c>
      <c r="AD16" s="33"/>
      <c r="AE16" s="32"/>
      <c r="AF16" s="33">
        <v>100</v>
      </c>
      <c r="AG16" s="33"/>
      <c r="AH16" s="32"/>
      <c r="AI16" s="33"/>
      <c r="AJ16" s="33"/>
      <c r="AK16" s="32"/>
      <c r="AL16" s="33"/>
      <c r="AM16" s="33"/>
      <c r="AN16" s="32"/>
      <c r="AO16" s="66"/>
      <c r="AP16" s="66"/>
      <c r="AQ16" s="65"/>
      <c r="AR16" s="32"/>
      <c r="AS16" s="33"/>
      <c r="AT16" s="33"/>
      <c r="AU16" s="33"/>
      <c r="AV16" s="33"/>
      <c r="AW16" s="32"/>
      <c r="AX16" s="33">
        <v>0</v>
      </c>
      <c r="AY16" s="33">
        <v>0</v>
      </c>
      <c r="AZ16" s="32"/>
      <c r="BA16" s="32">
        <v>0</v>
      </c>
      <c r="BB16" s="32">
        <v>0</v>
      </c>
      <c r="BC16" s="32"/>
      <c r="BD16" s="32">
        <v>11679.3</v>
      </c>
      <c r="BE16" s="65"/>
      <c r="BF16" s="65">
        <f t="shared" si="0"/>
        <v>0</v>
      </c>
      <c r="BG16" s="33">
        <v>30198.2</v>
      </c>
      <c r="BH16" s="33">
        <v>3912.5</v>
      </c>
      <c r="BI16" s="32">
        <f t="shared" si="4"/>
        <v>12.956070229351418</v>
      </c>
      <c r="BJ16" s="32"/>
      <c r="BK16" s="32"/>
      <c r="BL16" s="32"/>
      <c r="BM16" s="33">
        <v>0</v>
      </c>
      <c r="BN16" s="33"/>
      <c r="BO16" s="32"/>
      <c r="BP16" s="33">
        <v>0</v>
      </c>
      <c r="BQ16" s="33">
        <v>0</v>
      </c>
      <c r="BR16" s="32"/>
      <c r="BS16" s="33">
        <v>20588</v>
      </c>
      <c r="BT16" s="33">
        <v>5046.1000000000004</v>
      </c>
      <c r="BU16" s="33">
        <f t="shared" si="5"/>
        <v>24.509908684670684</v>
      </c>
      <c r="BV16" s="33">
        <v>17702.5</v>
      </c>
      <c r="BW16" s="134"/>
      <c r="BX16" s="136"/>
      <c r="BY16" s="33"/>
      <c r="BZ16" s="136"/>
      <c r="CA16" s="136"/>
      <c r="CB16" s="33">
        <v>3184.2</v>
      </c>
      <c r="CC16" s="136"/>
      <c r="CD16" s="136"/>
      <c r="CE16" s="33"/>
      <c r="CF16" s="136"/>
      <c r="CG16" s="136"/>
      <c r="CH16" s="33"/>
      <c r="CI16" s="136"/>
      <c r="CJ16" s="136"/>
      <c r="CK16" s="33"/>
      <c r="CL16" s="136"/>
      <c r="CM16" s="136"/>
      <c r="CN16" s="33"/>
      <c r="CO16" s="136"/>
      <c r="CP16" s="136"/>
      <c r="CQ16" s="33"/>
      <c r="CR16" s="136"/>
      <c r="CS16" s="136"/>
      <c r="CT16" s="33"/>
      <c r="CU16" s="136"/>
      <c r="CV16" s="136"/>
      <c r="CW16" s="33">
        <v>97081.4</v>
      </c>
      <c r="CX16" s="136"/>
      <c r="CY16" s="136"/>
      <c r="CZ16" s="33"/>
      <c r="DA16" s="136"/>
      <c r="DB16" s="136"/>
      <c r="DC16" s="33"/>
      <c r="DD16" s="136"/>
      <c r="DE16" s="136"/>
      <c r="DF16" s="33"/>
      <c r="DG16" s="136"/>
      <c r="DH16" s="136"/>
    </row>
    <row r="17" spans="1:112" ht="15.75" x14ac:dyDescent="0.25">
      <c r="A17" s="76" t="s">
        <v>133</v>
      </c>
      <c r="B17" s="132">
        <f t="shared" si="2"/>
        <v>18752.153579999998</v>
      </c>
      <c r="C17" s="132">
        <f t="shared" si="3"/>
        <v>1943.1</v>
      </c>
      <c r="D17" s="32">
        <f t="shared" si="1"/>
        <v>10.362009844418093</v>
      </c>
      <c r="E17" s="33"/>
      <c r="F17" s="33"/>
      <c r="G17" s="32"/>
      <c r="H17" s="32">
        <v>0</v>
      </c>
      <c r="I17" s="32">
        <v>0</v>
      </c>
      <c r="J17" s="32"/>
      <c r="K17" s="33"/>
      <c r="L17" s="33"/>
      <c r="M17" s="32"/>
      <c r="N17" s="33"/>
      <c r="O17" s="33"/>
      <c r="P17" s="32"/>
      <c r="Q17" s="33"/>
      <c r="R17" s="33"/>
      <c r="S17" s="32"/>
      <c r="T17" s="33">
        <v>0</v>
      </c>
      <c r="U17" s="33">
        <v>0</v>
      </c>
      <c r="V17" s="32"/>
      <c r="W17" s="32">
        <v>6.1255800000000002</v>
      </c>
      <c r="X17" s="32"/>
      <c r="Y17" s="32"/>
      <c r="Z17" s="33">
        <v>95.328000000000003</v>
      </c>
      <c r="AA17" s="33"/>
      <c r="AB17" s="32"/>
      <c r="AC17" s="33"/>
      <c r="AD17" s="33"/>
      <c r="AE17" s="32"/>
      <c r="AF17" s="33"/>
      <c r="AG17" s="33"/>
      <c r="AH17" s="32"/>
      <c r="AI17" s="33"/>
      <c r="AJ17" s="33"/>
      <c r="AK17" s="32"/>
      <c r="AL17" s="33"/>
      <c r="AM17" s="33"/>
      <c r="AN17" s="32"/>
      <c r="AO17" s="66"/>
      <c r="AP17" s="66"/>
      <c r="AQ17" s="65"/>
      <c r="AR17" s="32"/>
      <c r="AS17" s="33"/>
      <c r="AT17" s="33"/>
      <c r="AU17" s="33"/>
      <c r="AV17" s="33"/>
      <c r="AW17" s="32"/>
      <c r="AX17" s="33">
        <v>0</v>
      </c>
      <c r="AY17" s="33">
        <v>0</v>
      </c>
      <c r="AZ17" s="32"/>
      <c r="BA17" s="32">
        <v>0</v>
      </c>
      <c r="BB17" s="32">
        <v>0</v>
      </c>
      <c r="BC17" s="32"/>
      <c r="BD17" s="32">
        <v>2940.7</v>
      </c>
      <c r="BE17" s="65"/>
      <c r="BF17" s="65">
        <f t="shared" si="0"/>
        <v>0</v>
      </c>
      <c r="BG17" s="33">
        <v>5609.8</v>
      </c>
      <c r="BH17" s="33">
        <v>1008.3</v>
      </c>
      <c r="BI17" s="32">
        <f t="shared" si="4"/>
        <v>17.973902812934504</v>
      </c>
      <c r="BJ17" s="32"/>
      <c r="BK17" s="32"/>
      <c r="BL17" s="32"/>
      <c r="BM17" s="33">
        <v>0</v>
      </c>
      <c r="BN17" s="33"/>
      <c r="BO17" s="32"/>
      <c r="BP17" s="33">
        <v>0</v>
      </c>
      <c r="BQ17" s="33">
        <v>0</v>
      </c>
      <c r="BR17" s="32"/>
      <c r="BS17" s="33">
        <v>4805</v>
      </c>
      <c r="BT17" s="33">
        <v>934.8</v>
      </c>
      <c r="BU17" s="33">
        <f t="shared" si="5"/>
        <v>19.454734651404788</v>
      </c>
      <c r="BV17" s="33">
        <v>3703.1</v>
      </c>
      <c r="BW17" s="134"/>
      <c r="BX17" s="136"/>
      <c r="BY17" s="33"/>
      <c r="BZ17" s="136"/>
      <c r="CA17" s="136"/>
      <c r="CB17" s="33">
        <v>1592.1</v>
      </c>
      <c r="CC17" s="136"/>
      <c r="CD17" s="136"/>
      <c r="CE17" s="33"/>
      <c r="CF17" s="136"/>
      <c r="CG17" s="136"/>
      <c r="CH17" s="33"/>
      <c r="CI17" s="136"/>
      <c r="CJ17" s="136"/>
      <c r="CK17" s="33"/>
      <c r="CL17" s="136"/>
      <c r="CM17" s="136"/>
      <c r="CN17" s="33"/>
      <c r="CO17" s="136"/>
      <c r="CP17" s="136"/>
      <c r="CQ17" s="33"/>
      <c r="CR17" s="136"/>
      <c r="CS17" s="136"/>
      <c r="CT17" s="33"/>
      <c r="CU17" s="136"/>
      <c r="CV17" s="136"/>
      <c r="CW17" s="33"/>
      <c r="CX17" s="136"/>
      <c r="CY17" s="136"/>
      <c r="CZ17" s="33"/>
      <c r="DA17" s="136"/>
      <c r="DB17" s="136"/>
      <c r="DC17" s="33"/>
      <c r="DD17" s="136"/>
      <c r="DE17" s="136"/>
      <c r="DF17" s="33"/>
      <c r="DG17" s="136"/>
      <c r="DH17" s="136"/>
    </row>
    <row r="18" spans="1:112" ht="15.75" x14ac:dyDescent="0.25">
      <c r="A18" s="76" t="s">
        <v>134</v>
      </c>
      <c r="B18" s="132">
        <f t="shared" si="2"/>
        <v>29065.460849999996</v>
      </c>
      <c r="C18" s="132">
        <f t="shared" si="3"/>
        <v>1163.0999999999999</v>
      </c>
      <c r="D18" s="32">
        <f t="shared" si="1"/>
        <v>4.0016568324943664</v>
      </c>
      <c r="E18" s="33"/>
      <c r="F18" s="33"/>
      <c r="G18" s="32"/>
      <c r="H18" s="32">
        <v>0</v>
      </c>
      <c r="I18" s="32">
        <v>0</v>
      </c>
      <c r="J18" s="32"/>
      <c r="K18" s="33"/>
      <c r="L18" s="33"/>
      <c r="M18" s="32"/>
      <c r="N18" s="33"/>
      <c r="O18" s="33"/>
      <c r="P18" s="32"/>
      <c r="Q18" s="33">
        <v>1355.7</v>
      </c>
      <c r="R18" s="33"/>
      <c r="S18" s="32">
        <f t="shared" si="6"/>
        <v>0</v>
      </c>
      <c r="T18" s="33">
        <v>0</v>
      </c>
      <c r="U18" s="33">
        <v>0</v>
      </c>
      <c r="V18" s="32"/>
      <c r="W18" s="33">
        <v>9.4328500000000002</v>
      </c>
      <c r="X18" s="33"/>
      <c r="Y18" s="32"/>
      <c r="Z18" s="33">
        <v>95.328000000000003</v>
      </c>
      <c r="AA18" s="33"/>
      <c r="AB18" s="32"/>
      <c r="AC18" s="33">
        <v>2700</v>
      </c>
      <c r="AD18" s="33"/>
      <c r="AE18" s="32"/>
      <c r="AF18" s="33"/>
      <c r="AG18" s="33"/>
      <c r="AH18" s="32"/>
      <c r="AI18" s="33"/>
      <c r="AJ18" s="33"/>
      <c r="AK18" s="32"/>
      <c r="AL18" s="33"/>
      <c r="AM18" s="33"/>
      <c r="AN18" s="32"/>
      <c r="AO18" s="66"/>
      <c r="AP18" s="66"/>
      <c r="AQ18" s="65"/>
      <c r="AR18" s="32"/>
      <c r="AS18" s="33"/>
      <c r="AT18" s="33"/>
      <c r="AU18" s="33"/>
      <c r="AV18" s="33"/>
      <c r="AW18" s="32"/>
      <c r="AX18" s="33">
        <v>0</v>
      </c>
      <c r="AY18" s="33">
        <v>0</v>
      </c>
      <c r="AZ18" s="32"/>
      <c r="BA18" s="32">
        <v>0</v>
      </c>
      <c r="BB18" s="32">
        <v>0</v>
      </c>
      <c r="BC18" s="32"/>
      <c r="BD18" s="32">
        <v>6162.1</v>
      </c>
      <c r="BE18" s="65"/>
      <c r="BF18" s="65">
        <f t="shared" si="0"/>
        <v>0</v>
      </c>
      <c r="BG18" s="33">
        <v>5610.2</v>
      </c>
      <c r="BH18" s="33">
        <v>768.9</v>
      </c>
      <c r="BI18" s="32">
        <f t="shared" si="4"/>
        <v>13.705393747103489</v>
      </c>
      <c r="BJ18" s="32"/>
      <c r="BK18" s="32"/>
      <c r="BL18" s="32"/>
      <c r="BM18" s="33">
        <v>0</v>
      </c>
      <c r="BN18" s="33"/>
      <c r="BO18" s="32"/>
      <c r="BP18" s="33">
        <v>0</v>
      </c>
      <c r="BQ18" s="33">
        <v>0</v>
      </c>
      <c r="BR18" s="32"/>
      <c r="BS18" s="33">
        <v>6658</v>
      </c>
      <c r="BT18" s="33">
        <v>394.2</v>
      </c>
      <c r="BU18" s="33">
        <f t="shared" si="5"/>
        <v>5.9206969059777705</v>
      </c>
      <c r="BV18" s="33">
        <v>4882.6000000000004</v>
      </c>
      <c r="BW18" s="134"/>
      <c r="BX18" s="136"/>
      <c r="BY18" s="33"/>
      <c r="BZ18" s="136"/>
      <c r="CA18" s="136"/>
      <c r="CB18" s="33">
        <v>1592.1</v>
      </c>
      <c r="CC18" s="136"/>
      <c r="CD18" s="136"/>
      <c r="CE18" s="33"/>
      <c r="CF18" s="136"/>
      <c r="CG18" s="136"/>
      <c r="CH18" s="33"/>
      <c r="CI18" s="136"/>
      <c r="CJ18" s="136"/>
      <c r="CK18" s="33"/>
      <c r="CL18" s="136"/>
      <c r="CM18" s="136"/>
      <c r="CN18" s="33"/>
      <c r="CO18" s="136"/>
      <c r="CP18" s="136"/>
      <c r="CQ18" s="33"/>
      <c r="CR18" s="136"/>
      <c r="CS18" s="136"/>
      <c r="CT18" s="33"/>
      <c r="CU18" s="136"/>
      <c r="CV18" s="136"/>
      <c r="CW18" s="33"/>
      <c r="CX18" s="136"/>
      <c r="CY18" s="136"/>
      <c r="CZ18" s="33"/>
      <c r="DA18" s="136"/>
      <c r="DB18" s="136"/>
      <c r="DC18" s="33"/>
      <c r="DD18" s="136"/>
      <c r="DE18" s="136"/>
      <c r="DF18" s="33"/>
      <c r="DG18" s="136"/>
      <c r="DH18" s="136"/>
    </row>
    <row r="19" spans="1:112" ht="15.75" x14ac:dyDescent="0.25">
      <c r="A19" s="76" t="s">
        <v>135</v>
      </c>
      <c r="B19" s="132">
        <f t="shared" si="2"/>
        <v>18935.206229999996</v>
      </c>
      <c r="C19" s="132">
        <f t="shared" si="3"/>
        <v>1962.7</v>
      </c>
      <c r="D19" s="32">
        <f t="shared" si="1"/>
        <v>10.365347893018436</v>
      </c>
      <c r="E19" s="33"/>
      <c r="F19" s="33"/>
      <c r="G19" s="32"/>
      <c r="H19" s="32">
        <v>0</v>
      </c>
      <c r="I19" s="32">
        <v>0</v>
      </c>
      <c r="J19" s="32"/>
      <c r="K19" s="33"/>
      <c r="L19" s="33"/>
      <c r="M19" s="32"/>
      <c r="N19" s="33"/>
      <c r="O19" s="33"/>
      <c r="P19" s="32"/>
      <c r="Q19" s="33">
        <v>274</v>
      </c>
      <c r="R19" s="33"/>
      <c r="S19" s="32">
        <f t="shared" si="6"/>
        <v>0</v>
      </c>
      <c r="T19" s="33">
        <v>0</v>
      </c>
      <c r="U19" s="33">
        <v>0</v>
      </c>
      <c r="V19" s="32"/>
      <c r="W19" s="33">
        <v>5.9782299999999999</v>
      </c>
      <c r="X19" s="33"/>
      <c r="Y19" s="32"/>
      <c r="Z19" s="33">
        <v>95.328000000000003</v>
      </c>
      <c r="AA19" s="33"/>
      <c r="AB19" s="32"/>
      <c r="AC19" s="33"/>
      <c r="AD19" s="33"/>
      <c r="AE19" s="32"/>
      <c r="AF19" s="33">
        <v>100</v>
      </c>
      <c r="AG19" s="33"/>
      <c r="AH19" s="32"/>
      <c r="AI19" s="33"/>
      <c r="AJ19" s="33"/>
      <c r="AK19" s="32"/>
      <c r="AL19" s="33"/>
      <c r="AM19" s="33"/>
      <c r="AN19" s="32"/>
      <c r="AO19" s="66"/>
      <c r="AP19" s="66"/>
      <c r="AQ19" s="65"/>
      <c r="AR19" s="32"/>
      <c r="AS19" s="33"/>
      <c r="AT19" s="33"/>
      <c r="AU19" s="33"/>
      <c r="AV19" s="33"/>
      <c r="AW19" s="32"/>
      <c r="AX19" s="33">
        <v>0</v>
      </c>
      <c r="AY19" s="33">
        <v>0</v>
      </c>
      <c r="AZ19" s="32"/>
      <c r="BA19" s="32">
        <v>0</v>
      </c>
      <c r="BB19" s="32">
        <v>0</v>
      </c>
      <c r="BC19" s="32"/>
      <c r="BD19" s="32">
        <v>3634.1</v>
      </c>
      <c r="BE19" s="65"/>
      <c r="BF19" s="65">
        <f t="shared" si="0"/>
        <v>0</v>
      </c>
      <c r="BG19" s="33">
        <v>4963.1000000000004</v>
      </c>
      <c r="BH19" s="33">
        <v>769</v>
      </c>
      <c r="BI19" s="32">
        <f t="shared" si="4"/>
        <v>15.494348290383025</v>
      </c>
      <c r="BJ19" s="32"/>
      <c r="BK19" s="32"/>
      <c r="BL19" s="32"/>
      <c r="BM19" s="33">
        <v>0</v>
      </c>
      <c r="BN19" s="33"/>
      <c r="BO19" s="32"/>
      <c r="BP19" s="33">
        <v>0</v>
      </c>
      <c r="BQ19" s="33">
        <v>0</v>
      </c>
      <c r="BR19" s="32"/>
      <c r="BS19" s="33">
        <v>5865</v>
      </c>
      <c r="BT19" s="33">
        <v>1193.7</v>
      </c>
      <c r="BU19" s="33">
        <f t="shared" si="5"/>
        <v>20.352941176470591</v>
      </c>
      <c r="BV19" s="33">
        <v>2405.6</v>
      </c>
      <c r="BW19" s="134"/>
      <c r="BX19" s="136"/>
      <c r="BY19" s="33"/>
      <c r="BZ19" s="136"/>
      <c r="CA19" s="136"/>
      <c r="CB19" s="33">
        <v>1592.1</v>
      </c>
      <c r="CC19" s="136"/>
      <c r="CD19" s="136"/>
      <c r="CE19" s="33"/>
      <c r="CF19" s="136"/>
      <c r="CG19" s="136"/>
      <c r="CH19" s="33"/>
      <c r="CI19" s="136"/>
      <c r="CJ19" s="136"/>
      <c r="CK19" s="33"/>
      <c r="CL19" s="136"/>
      <c r="CM19" s="136"/>
      <c r="CN19" s="33"/>
      <c r="CO19" s="136"/>
      <c r="CP19" s="136"/>
      <c r="CQ19" s="33"/>
      <c r="CR19" s="136"/>
      <c r="CS19" s="136"/>
      <c r="CT19" s="33"/>
      <c r="CU19" s="136"/>
      <c r="CV19" s="136"/>
      <c r="CW19" s="33"/>
      <c r="CX19" s="136"/>
      <c r="CY19" s="136"/>
      <c r="CZ19" s="33"/>
      <c r="DA19" s="136"/>
      <c r="DB19" s="136"/>
      <c r="DC19" s="33"/>
      <c r="DD19" s="136"/>
      <c r="DE19" s="136"/>
      <c r="DF19" s="33"/>
      <c r="DG19" s="136"/>
      <c r="DH19" s="136"/>
    </row>
    <row r="20" spans="1:112" ht="15.75" x14ac:dyDescent="0.25">
      <c r="A20" s="76" t="s">
        <v>136</v>
      </c>
      <c r="B20" s="132">
        <f t="shared" si="2"/>
        <v>32543.378370000002</v>
      </c>
      <c r="C20" s="132">
        <f t="shared" si="3"/>
        <v>2026.9</v>
      </c>
      <c r="D20" s="32">
        <f t="shared" si="1"/>
        <v>6.2283023506511253</v>
      </c>
      <c r="E20" s="33"/>
      <c r="F20" s="33"/>
      <c r="G20" s="32"/>
      <c r="H20" s="32">
        <v>0</v>
      </c>
      <c r="I20" s="32">
        <v>0</v>
      </c>
      <c r="J20" s="32"/>
      <c r="K20" s="33"/>
      <c r="L20" s="33"/>
      <c r="M20" s="32"/>
      <c r="N20" s="33"/>
      <c r="O20" s="33"/>
      <c r="P20" s="32"/>
      <c r="Q20" s="33">
        <v>186</v>
      </c>
      <c r="R20" s="33"/>
      <c r="S20" s="32">
        <f t="shared" si="6"/>
        <v>0</v>
      </c>
      <c r="T20" s="33">
        <v>0</v>
      </c>
      <c r="U20" s="33">
        <v>0</v>
      </c>
      <c r="V20" s="32"/>
      <c r="W20" s="33">
        <v>9.4503700000000013</v>
      </c>
      <c r="X20" s="33"/>
      <c r="Y20" s="32"/>
      <c r="Z20" s="33">
        <v>95.328000000000003</v>
      </c>
      <c r="AA20" s="33"/>
      <c r="AB20" s="32"/>
      <c r="AC20" s="33"/>
      <c r="AD20" s="33"/>
      <c r="AE20" s="32"/>
      <c r="AF20" s="33"/>
      <c r="AG20" s="33"/>
      <c r="AH20" s="32"/>
      <c r="AI20" s="33">
        <v>50</v>
      </c>
      <c r="AJ20" s="33"/>
      <c r="AK20" s="32"/>
      <c r="AL20" s="33"/>
      <c r="AM20" s="33"/>
      <c r="AN20" s="32"/>
      <c r="AO20" s="66"/>
      <c r="AP20" s="66"/>
      <c r="AQ20" s="65"/>
      <c r="AR20" s="32"/>
      <c r="AS20" s="33"/>
      <c r="AT20" s="33"/>
      <c r="AU20" s="33"/>
      <c r="AV20" s="33"/>
      <c r="AW20" s="32"/>
      <c r="AX20" s="33">
        <v>0</v>
      </c>
      <c r="AY20" s="33">
        <v>0</v>
      </c>
      <c r="AZ20" s="32"/>
      <c r="BA20" s="32">
        <v>0</v>
      </c>
      <c r="BB20" s="32">
        <v>0</v>
      </c>
      <c r="BC20" s="32"/>
      <c r="BD20" s="32">
        <v>4939</v>
      </c>
      <c r="BE20" s="65"/>
      <c r="BF20" s="65">
        <f t="shared" si="0"/>
        <v>0</v>
      </c>
      <c r="BG20" s="33">
        <v>5358</v>
      </c>
      <c r="BH20" s="33">
        <v>654.6</v>
      </c>
      <c r="BI20" s="32">
        <f t="shared" si="4"/>
        <v>12.217245240761478</v>
      </c>
      <c r="BJ20" s="32"/>
      <c r="BK20" s="32"/>
      <c r="BL20" s="32"/>
      <c r="BM20" s="33">
        <v>0</v>
      </c>
      <c r="BN20" s="33"/>
      <c r="BO20" s="32"/>
      <c r="BP20" s="33">
        <v>0</v>
      </c>
      <c r="BQ20" s="33">
        <v>0</v>
      </c>
      <c r="BR20" s="32"/>
      <c r="BS20" s="33">
        <v>9976</v>
      </c>
      <c r="BT20" s="33">
        <v>1372.3</v>
      </c>
      <c r="BU20" s="33">
        <f t="shared" si="5"/>
        <v>13.756014434643143</v>
      </c>
      <c r="BV20" s="33">
        <v>8745.4</v>
      </c>
      <c r="BW20" s="134"/>
      <c r="BX20" s="136"/>
      <c r="BY20" s="33"/>
      <c r="BZ20" s="136"/>
      <c r="CA20" s="136"/>
      <c r="CB20" s="33">
        <v>3184.2</v>
      </c>
      <c r="CC20" s="136"/>
      <c r="CD20" s="136"/>
      <c r="CE20" s="33"/>
      <c r="CF20" s="136"/>
      <c r="CG20" s="136"/>
      <c r="CH20" s="33"/>
      <c r="CI20" s="136"/>
      <c r="CJ20" s="136"/>
      <c r="CK20" s="33"/>
      <c r="CL20" s="136"/>
      <c r="CM20" s="136"/>
      <c r="CN20" s="33"/>
      <c r="CO20" s="136"/>
      <c r="CP20" s="136"/>
      <c r="CQ20" s="33"/>
      <c r="CR20" s="136"/>
      <c r="CS20" s="136"/>
      <c r="CT20" s="33"/>
      <c r="CU20" s="136"/>
      <c r="CV20" s="136"/>
      <c r="CW20" s="33"/>
      <c r="CX20" s="136"/>
      <c r="CY20" s="136"/>
      <c r="CZ20" s="33"/>
      <c r="DA20" s="136"/>
      <c r="DB20" s="136"/>
      <c r="DC20" s="33"/>
      <c r="DD20" s="136"/>
      <c r="DE20" s="136"/>
      <c r="DF20" s="33"/>
      <c r="DG20" s="136"/>
      <c r="DH20" s="136"/>
    </row>
    <row r="21" spans="1:112" ht="15.75" x14ac:dyDescent="0.25">
      <c r="A21" s="76" t="s">
        <v>137</v>
      </c>
      <c r="B21" s="132">
        <f t="shared" si="2"/>
        <v>50943.849569999998</v>
      </c>
      <c r="C21" s="132">
        <f t="shared" si="3"/>
        <v>3949.7</v>
      </c>
      <c r="D21" s="32">
        <f t="shared" si="1"/>
        <v>7.7530458207184907</v>
      </c>
      <c r="E21" s="33"/>
      <c r="F21" s="33"/>
      <c r="G21" s="32"/>
      <c r="H21" s="32">
        <v>0</v>
      </c>
      <c r="I21" s="32">
        <v>0</v>
      </c>
      <c r="J21" s="32"/>
      <c r="K21" s="33"/>
      <c r="L21" s="33"/>
      <c r="M21" s="32"/>
      <c r="N21" s="33"/>
      <c r="O21" s="33"/>
      <c r="P21" s="32"/>
      <c r="Q21" s="33">
        <v>690.9</v>
      </c>
      <c r="R21" s="33"/>
      <c r="S21" s="32">
        <f t="shared" si="6"/>
        <v>0</v>
      </c>
      <c r="T21" s="33">
        <v>0</v>
      </c>
      <c r="U21" s="33">
        <v>0</v>
      </c>
      <c r="V21" s="32"/>
      <c r="W21" s="33">
        <v>18.793569999999999</v>
      </c>
      <c r="X21" s="33"/>
      <c r="Y21" s="32"/>
      <c r="Z21" s="33">
        <v>190.65600000000001</v>
      </c>
      <c r="AA21" s="33"/>
      <c r="AB21" s="32"/>
      <c r="AC21" s="33"/>
      <c r="AD21" s="33"/>
      <c r="AE21" s="32"/>
      <c r="AF21" s="33"/>
      <c r="AG21" s="33"/>
      <c r="AH21" s="32"/>
      <c r="AI21" s="33">
        <v>50</v>
      </c>
      <c r="AJ21" s="33"/>
      <c r="AK21" s="32"/>
      <c r="AL21" s="33"/>
      <c r="AM21" s="33"/>
      <c r="AN21" s="32"/>
      <c r="AO21" s="66"/>
      <c r="AP21" s="66"/>
      <c r="AQ21" s="65"/>
      <c r="AR21" s="32"/>
      <c r="AS21" s="33"/>
      <c r="AT21" s="33"/>
      <c r="AU21" s="33"/>
      <c r="AV21" s="33"/>
      <c r="AW21" s="32"/>
      <c r="AX21" s="33">
        <v>0</v>
      </c>
      <c r="AY21" s="33">
        <v>0</v>
      </c>
      <c r="AZ21" s="32"/>
      <c r="BA21" s="32">
        <v>0</v>
      </c>
      <c r="BB21" s="32">
        <v>0</v>
      </c>
      <c r="BC21" s="32"/>
      <c r="BD21" s="32">
        <v>9000.9</v>
      </c>
      <c r="BE21" s="65"/>
      <c r="BF21" s="65">
        <f t="shared" si="0"/>
        <v>0</v>
      </c>
      <c r="BG21" s="33">
        <v>16431.8</v>
      </c>
      <c r="BH21" s="33">
        <v>1867.3</v>
      </c>
      <c r="BI21" s="32">
        <f t="shared" si="4"/>
        <v>11.363940651663238</v>
      </c>
      <c r="BJ21" s="32"/>
      <c r="BK21" s="32"/>
      <c r="BL21" s="32"/>
      <c r="BM21" s="33">
        <v>0</v>
      </c>
      <c r="BN21" s="33"/>
      <c r="BO21" s="32"/>
      <c r="BP21" s="33">
        <v>0</v>
      </c>
      <c r="BQ21" s="33">
        <v>0</v>
      </c>
      <c r="BR21" s="32"/>
      <c r="BS21" s="33">
        <v>11239</v>
      </c>
      <c r="BT21" s="33">
        <v>2082.4</v>
      </c>
      <c r="BU21" s="33">
        <f t="shared" si="5"/>
        <v>18.528338820179734</v>
      </c>
      <c r="BV21" s="33">
        <v>10137.6</v>
      </c>
      <c r="BW21" s="134"/>
      <c r="BX21" s="136"/>
      <c r="BY21" s="33"/>
      <c r="BZ21" s="136"/>
      <c r="CA21" s="136"/>
      <c r="CB21" s="33">
        <v>3184.2</v>
      </c>
      <c r="CC21" s="136"/>
      <c r="CD21" s="136"/>
      <c r="CE21" s="33"/>
      <c r="CF21" s="136"/>
      <c r="CG21" s="136"/>
      <c r="CH21" s="33"/>
      <c r="CI21" s="136"/>
      <c r="CJ21" s="136"/>
      <c r="CK21" s="33"/>
      <c r="CL21" s="136"/>
      <c r="CM21" s="136"/>
      <c r="CN21" s="33"/>
      <c r="CO21" s="136"/>
      <c r="CP21" s="136"/>
      <c r="CQ21" s="33"/>
      <c r="CR21" s="136"/>
      <c r="CS21" s="136"/>
      <c r="CT21" s="33"/>
      <c r="CU21" s="136"/>
      <c r="CV21" s="136"/>
      <c r="CW21" s="33"/>
      <c r="CX21" s="136"/>
      <c r="CY21" s="136"/>
      <c r="CZ21" s="33"/>
      <c r="DA21" s="136"/>
      <c r="DB21" s="136"/>
      <c r="DC21" s="33"/>
      <c r="DD21" s="136"/>
      <c r="DE21" s="136"/>
      <c r="DF21" s="33"/>
      <c r="DG21" s="136"/>
      <c r="DH21" s="136"/>
    </row>
    <row r="22" spans="1:112" ht="15.75" x14ac:dyDescent="0.25">
      <c r="A22" s="76" t="s">
        <v>138</v>
      </c>
      <c r="B22" s="132">
        <f t="shared" si="2"/>
        <v>37069.776120000002</v>
      </c>
      <c r="C22" s="132">
        <f t="shared" si="3"/>
        <v>2268.1000000000004</v>
      </c>
      <c r="D22" s="32">
        <f t="shared" si="1"/>
        <v>6.1184615538487375</v>
      </c>
      <c r="E22" s="33"/>
      <c r="F22" s="33"/>
      <c r="G22" s="32"/>
      <c r="H22" s="32">
        <v>0</v>
      </c>
      <c r="I22" s="32">
        <v>0</v>
      </c>
      <c r="J22" s="32"/>
      <c r="K22" s="33">
        <v>1506</v>
      </c>
      <c r="L22" s="33"/>
      <c r="M22" s="32"/>
      <c r="N22" s="33"/>
      <c r="O22" s="33"/>
      <c r="P22" s="32"/>
      <c r="Q22" s="33"/>
      <c r="R22" s="33"/>
      <c r="S22" s="32"/>
      <c r="T22" s="33">
        <v>0</v>
      </c>
      <c r="U22" s="33">
        <v>0</v>
      </c>
      <c r="V22" s="32"/>
      <c r="W22" s="33">
        <v>7.0710299999999995</v>
      </c>
      <c r="X22" s="33"/>
      <c r="Y22" s="32"/>
      <c r="Z22" s="33">
        <v>95.328000000000003</v>
      </c>
      <c r="AA22" s="33"/>
      <c r="AB22" s="32"/>
      <c r="AC22" s="33">
        <v>2530.4229999999998</v>
      </c>
      <c r="AD22" s="33"/>
      <c r="AE22" s="32"/>
      <c r="AF22" s="33">
        <v>100</v>
      </c>
      <c r="AG22" s="33"/>
      <c r="AH22" s="32"/>
      <c r="AI22" s="33">
        <v>50</v>
      </c>
      <c r="AJ22" s="33"/>
      <c r="AK22" s="32"/>
      <c r="AL22" s="33"/>
      <c r="AM22" s="33"/>
      <c r="AN22" s="32"/>
      <c r="AO22" s="66"/>
      <c r="AP22" s="66"/>
      <c r="AQ22" s="65"/>
      <c r="AR22" s="32"/>
      <c r="AS22" s="33"/>
      <c r="AT22" s="33"/>
      <c r="AU22" s="33"/>
      <c r="AV22" s="33"/>
      <c r="AW22" s="32"/>
      <c r="AX22" s="33">
        <v>0</v>
      </c>
      <c r="AY22" s="33">
        <v>0</v>
      </c>
      <c r="AZ22" s="32"/>
      <c r="BA22" s="32">
        <v>0</v>
      </c>
      <c r="BB22" s="32">
        <v>0</v>
      </c>
      <c r="BC22" s="32"/>
      <c r="BD22" s="32">
        <v>5176.3</v>
      </c>
      <c r="BE22" s="65"/>
      <c r="BF22" s="65">
        <f t="shared" si="0"/>
        <v>0</v>
      </c>
      <c r="BG22" s="33">
        <v>5008.1000000000004</v>
      </c>
      <c r="BH22" s="33">
        <v>920.7</v>
      </c>
      <c r="BI22" s="32">
        <f t="shared" si="4"/>
        <v>18.384217567540585</v>
      </c>
      <c r="BJ22" s="32"/>
      <c r="BK22" s="32"/>
      <c r="BL22" s="32"/>
      <c r="BM22" s="33">
        <v>0</v>
      </c>
      <c r="BN22" s="33"/>
      <c r="BO22" s="32"/>
      <c r="BP22" s="33">
        <v>0</v>
      </c>
      <c r="BQ22" s="33">
        <v>0</v>
      </c>
      <c r="BR22" s="32"/>
      <c r="BS22" s="33">
        <v>8148</v>
      </c>
      <c r="BT22" s="33">
        <v>1347.4</v>
      </c>
      <c r="BU22" s="33">
        <f t="shared" si="5"/>
        <v>16.536573392243497</v>
      </c>
      <c r="BV22" s="33">
        <v>1505.2</v>
      </c>
      <c r="BW22" s="134"/>
      <c r="BX22" s="136"/>
      <c r="BY22" s="33"/>
      <c r="BZ22" s="136"/>
      <c r="CA22" s="136"/>
      <c r="CB22" s="33">
        <v>3184.2</v>
      </c>
      <c r="CC22" s="136"/>
      <c r="CD22" s="136"/>
      <c r="CE22" s="33"/>
      <c r="CF22" s="136"/>
      <c r="CG22" s="136"/>
      <c r="CH22" s="33">
        <v>5000.2</v>
      </c>
      <c r="CI22" s="136"/>
      <c r="CJ22" s="136"/>
      <c r="CK22" s="33"/>
      <c r="CL22" s="136"/>
      <c r="CM22" s="136"/>
      <c r="CN22" s="33"/>
      <c r="CO22" s="136"/>
      <c r="CP22" s="136"/>
      <c r="CQ22" s="33"/>
      <c r="CR22" s="136"/>
      <c r="CS22" s="136"/>
      <c r="CT22" s="33"/>
      <c r="CU22" s="136"/>
      <c r="CV22" s="136"/>
      <c r="CW22" s="33"/>
      <c r="CX22" s="136"/>
      <c r="CY22" s="136"/>
      <c r="CZ22" s="33"/>
      <c r="DA22" s="136"/>
      <c r="DB22" s="136"/>
      <c r="DC22" s="33"/>
      <c r="DD22" s="136"/>
      <c r="DE22" s="136"/>
      <c r="DF22" s="33">
        <v>4758.9540900000002</v>
      </c>
      <c r="DG22" s="136"/>
      <c r="DH22" s="136"/>
    </row>
    <row r="23" spans="1:112" ht="15.75" x14ac:dyDescent="0.25">
      <c r="A23" s="76" t="s">
        <v>139</v>
      </c>
      <c r="B23" s="132">
        <f t="shared" si="2"/>
        <v>59383.571579999996</v>
      </c>
      <c r="C23" s="132">
        <f t="shared" si="3"/>
        <v>2841.5</v>
      </c>
      <c r="D23" s="32">
        <f t="shared" si="1"/>
        <v>4.7849934323536019</v>
      </c>
      <c r="E23" s="33"/>
      <c r="F23" s="33"/>
      <c r="G23" s="32"/>
      <c r="H23" s="32">
        <v>0</v>
      </c>
      <c r="I23" s="32">
        <v>0</v>
      </c>
      <c r="J23" s="32"/>
      <c r="K23" s="33"/>
      <c r="L23" s="33"/>
      <c r="M23" s="32"/>
      <c r="N23" s="33"/>
      <c r="O23" s="33"/>
      <c r="P23" s="32"/>
      <c r="Q23" s="33">
        <v>576.79999999999995</v>
      </c>
      <c r="R23" s="33"/>
      <c r="S23" s="32">
        <f t="shared" si="6"/>
        <v>0</v>
      </c>
      <c r="T23" s="33">
        <v>0</v>
      </c>
      <c r="U23" s="33">
        <v>0</v>
      </c>
      <c r="V23" s="32"/>
      <c r="W23" s="33">
        <v>15.715579999999999</v>
      </c>
      <c r="X23" s="33"/>
      <c r="Y23" s="32"/>
      <c r="Z23" s="33">
        <v>190.65600000000001</v>
      </c>
      <c r="AA23" s="33"/>
      <c r="AB23" s="32"/>
      <c r="AC23" s="33">
        <v>2600</v>
      </c>
      <c r="AD23" s="33"/>
      <c r="AE23" s="32"/>
      <c r="AF23" s="33">
        <v>100</v>
      </c>
      <c r="AG23" s="33"/>
      <c r="AH23" s="32"/>
      <c r="AI23" s="33">
        <v>50</v>
      </c>
      <c r="AJ23" s="33"/>
      <c r="AK23" s="32"/>
      <c r="AL23" s="33"/>
      <c r="AM23" s="33"/>
      <c r="AN23" s="32"/>
      <c r="AO23" s="66"/>
      <c r="AP23" s="66"/>
      <c r="AQ23" s="65"/>
      <c r="AR23" s="32"/>
      <c r="AS23" s="33"/>
      <c r="AT23" s="33"/>
      <c r="AU23" s="33"/>
      <c r="AV23" s="33"/>
      <c r="AW23" s="32"/>
      <c r="AX23" s="33">
        <v>0</v>
      </c>
      <c r="AY23" s="33">
        <v>0</v>
      </c>
      <c r="AZ23" s="32"/>
      <c r="BA23" s="32">
        <v>0</v>
      </c>
      <c r="BB23" s="32">
        <v>0</v>
      </c>
      <c r="BC23" s="32"/>
      <c r="BD23" s="32">
        <v>8013.4</v>
      </c>
      <c r="BE23" s="65"/>
      <c r="BF23" s="65">
        <f t="shared" si="0"/>
        <v>0</v>
      </c>
      <c r="BG23" s="33">
        <v>5065.8999999999996</v>
      </c>
      <c r="BH23" s="33">
        <v>778.2</v>
      </c>
      <c r="BI23" s="32">
        <f t="shared" si="4"/>
        <v>15.361534969107169</v>
      </c>
      <c r="BJ23" s="32"/>
      <c r="BK23" s="32"/>
      <c r="BL23" s="32"/>
      <c r="BM23" s="33">
        <v>0</v>
      </c>
      <c r="BN23" s="33"/>
      <c r="BO23" s="32"/>
      <c r="BP23" s="33">
        <v>0</v>
      </c>
      <c r="BQ23" s="33">
        <v>0</v>
      </c>
      <c r="BR23" s="32"/>
      <c r="BS23" s="33">
        <v>8253</v>
      </c>
      <c r="BT23" s="33">
        <v>2063.3000000000002</v>
      </c>
      <c r="BU23" s="33">
        <f t="shared" si="5"/>
        <v>25.000605840300498</v>
      </c>
      <c r="BV23" s="33">
        <v>5823.7</v>
      </c>
      <c r="BW23" s="134"/>
      <c r="BX23" s="136"/>
      <c r="BY23" s="33">
        <v>25510.2</v>
      </c>
      <c r="BZ23" s="136"/>
      <c r="CA23" s="136"/>
      <c r="CB23" s="33">
        <v>3184.2</v>
      </c>
      <c r="CC23" s="136"/>
      <c r="CD23" s="136"/>
      <c r="CE23" s="33"/>
      <c r="CF23" s="136"/>
      <c r="CG23" s="136"/>
      <c r="CH23" s="33"/>
      <c r="CI23" s="136"/>
      <c r="CJ23" s="136"/>
      <c r="CK23" s="33"/>
      <c r="CL23" s="136"/>
      <c r="CM23" s="136"/>
      <c r="CN23" s="33"/>
      <c r="CO23" s="136"/>
      <c r="CP23" s="136"/>
      <c r="CQ23" s="33"/>
      <c r="CR23" s="136"/>
      <c r="CS23" s="136"/>
      <c r="CT23" s="33"/>
      <c r="CU23" s="136"/>
      <c r="CV23" s="136"/>
      <c r="CW23" s="33"/>
      <c r="CX23" s="136"/>
      <c r="CY23" s="136"/>
      <c r="CZ23" s="33"/>
      <c r="DA23" s="136"/>
      <c r="DB23" s="136"/>
      <c r="DC23" s="33"/>
      <c r="DD23" s="136"/>
      <c r="DE23" s="136"/>
      <c r="DF23" s="33"/>
      <c r="DG23" s="136"/>
      <c r="DH23" s="136"/>
    </row>
    <row r="24" spans="1:112" ht="15.75" x14ac:dyDescent="0.25">
      <c r="A24" s="76" t="s">
        <v>140</v>
      </c>
      <c r="B24" s="132">
        <f t="shared" si="2"/>
        <v>57678.001039999996</v>
      </c>
      <c r="C24" s="132">
        <f t="shared" si="3"/>
        <v>3154.2</v>
      </c>
      <c r="D24" s="32">
        <f t="shared" si="1"/>
        <v>5.4686361231772675</v>
      </c>
      <c r="E24" s="33">
        <v>1573</v>
      </c>
      <c r="F24" s="33"/>
      <c r="G24" s="32"/>
      <c r="H24" s="32">
        <v>0</v>
      </c>
      <c r="I24" s="32">
        <v>0</v>
      </c>
      <c r="J24" s="32"/>
      <c r="K24" s="33">
        <v>1000</v>
      </c>
      <c r="L24" s="33"/>
      <c r="M24" s="32">
        <f t="shared" ref="M24:M44" si="7">L24/K24*100</f>
        <v>0</v>
      </c>
      <c r="N24" s="33"/>
      <c r="O24" s="33"/>
      <c r="P24" s="32"/>
      <c r="Q24" s="33">
        <v>740.9</v>
      </c>
      <c r="R24" s="33"/>
      <c r="S24" s="32">
        <f t="shared" si="6"/>
        <v>0</v>
      </c>
      <c r="T24" s="33">
        <v>0</v>
      </c>
      <c r="U24" s="33">
        <v>0</v>
      </c>
      <c r="V24" s="32"/>
      <c r="W24" s="33">
        <v>23.54504</v>
      </c>
      <c r="X24" s="33"/>
      <c r="Y24" s="32"/>
      <c r="Z24" s="33">
        <v>190.65600000000001</v>
      </c>
      <c r="AA24" s="33"/>
      <c r="AB24" s="32"/>
      <c r="AC24" s="33"/>
      <c r="AD24" s="33"/>
      <c r="AE24" s="32"/>
      <c r="AF24" s="33"/>
      <c r="AG24" s="33"/>
      <c r="AH24" s="32"/>
      <c r="AI24" s="33">
        <v>50</v>
      </c>
      <c r="AJ24" s="33"/>
      <c r="AK24" s="32"/>
      <c r="AL24" s="33"/>
      <c r="AM24" s="33"/>
      <c r="AN24" s="32"/>
      <c r="AO24" s="66"/>
      <c r="AP24" s="66"/>
      <c r="AQ24" s="65"/>
      <c r="AR24" s="32"/>
      <c r="AS24" s="33"/>
      <c r="AT24" s="33"/>
      <c r="AU24" s="33"/>
      <c r="AV24" s="33"/>
      <c r="AW24" s="32"/>
      <c r="AX24" s="33">
        <v>3378.9</v>
      </c>
      <c r="AY24" s="33">
        <v>0</v>
      </c>
      <c r="AZ24" s="32"/>
      <c r="BA24" s="32">
        <v>0</v>
      </c>
      <c r="BB24" s="32">
        <v>0</v>
      </c>
      <c r="BC24" s="32"/>
      <c r="BD24" s="32">
        <v>11772.8</v>
      </c>
      <c r="BE24" s="65"/>
      <c r="BF24" s="65">
        <f t="shared" si="0"/>
        <v>0</v>
      </c>
      <c r="BG24" s="33">
        <v>10700.4</v>
      </c>
      <c r="BH24" s="33">
        <v>1285.0999999999999</v>
      </c>
      <c r="BI24" s="32">
        <f t="shared" si="4"/>
        <v>12.009831408171657</v>
      </c>
      <c r="BJ24" s="32"/>
      <c r="BK24" s="32"/>
      <c r="BL24" s="32"/>
      <c r="BM24" s="33">
        <v>0</v>
      </c>
      <c r="BN24" s="33"/>
      <c r="BO24" s="32"/>
      <c r="BP24" s="33">
        <v>0</v>
      </c>
      <c r="BQ24" s="33">
        <v>0</v>
      </c>
      <c r="BR24" s="32"/>
      <c r="BS24" s="33">
        <v>11555</v>
      </c>
      <c r="BT24" s="33">
        <v>1869.1</v>
      </c>
      <c r="BU24" s="33">
        <f t="shared" si="5"/>
        <v>16.17568152315015</v>
      </c>
      <c r="BV24" s="33">
        <v>15100.7</v>
      </c>
      <c r="BW24" s="33"/>
      <c r="BX24" s="136"/>
      <c r="BY24" s="33"/>
      <c r="BZ24" s="33"/>
      <c r="CA24" s="136"/>
      <c r="CB24" s="33">
        <v>1592.1</v>
      </c>
      <c r="CC24" s="33"/>
      <c r="CD24" s="136"/>
      <c r="CE24" s="33"/>
      <c r="CF24" s="33"/>
      <c r="CG24" s="136"/>
      <c r="CH24" s="33"/>
      <c r="CI24" s="33"/>
      <c r="CJ24" s="136"/>
      <c r="CK24" s="33"/>
      <c r="CL24" s="33"/>
      <c r="CM24" s="136"/>
      <c r="CN24" s="33"/>
      <c r="CO24" s="33"/>
      <c r="CP24" s="136"/>
      <c r="CQ24" s="33"/>
      <c r="CR24" s="33"/>
      <c r="CS24" s="136"/>
      <c r="CT24" s="33"/>
      <c r="CU24" s="33"/>
      <c r="CV24" s="136"/>
      <c r="CW24" s="33"/>
      <c r="CX24" s="33"/>
      <c r="CY24" s="136"/>
      <c r="CZ24" s="33"/>
      <c r="DA24" s="33"/>
      <c r="DB24" s="136"/>
      <c r="DC24" s="33"/>
      <c r="DD24" s="33"/>
      <c r="DE24" s="136"/>
      <c r="DF24" s="33"/>
      <c r="DG24" s="33"/>
      <c r="DH24" s="136"/>
    </row>
    <row r="25" spans="1:112" ht="15.75" x14ac:dyDescent="0.25">
      <c r="A25" s="76" t="s">
        <v>141</v>
      </c>
      <c r="B25" s="132">
        <f t="shared" si="2"/>
        <v>78724.800170000002</v>
      </c>
      <c r="C25" s="132">
        <f t="shared" si="3"/>
        <v>3270.6000000000004</v>
      </c>
      <c r="D25" s="32">
        <f t="shared" si="1"/>
        <v>4.1544722793038504</v>
      </c>
      <c r="E25" s="33"/>
      <c r="F25" s="33"/>
      <c r="G25" s="32"/>
      <c r="H25" s="32">
        <v>0</v>
      </c>
      <c r="I25" s="32">
        <v>0</v>
      </c>
      <c r="J25" s="32"/>
      <c r="K25" s="33">
        <v>1500</v>
      </c>
      <c r="L25" s="33"/>
      <c r="M25" s="32"/>
      <c r="N25" s="33"/>
      <c r="O25" s="33"/>
      <c r="P25" s="32"/>
      <c r="Q25" s="33">
        <v>481</v>
      </c>
      <c r="R25" s="33"/>
      <c r="S25" s="32">
        <f t="shared" si="6"/>
        <v>0</v>
      </c>
      <c r="T25" s="33">
        <v>0</v>
      </c>
      <c r="U25" s="33">
        <v>0</v>
      </c>
      <c r="V25" s="32"/>
      <c r="W25" s="33">
        <v>17.233970000000003</v>
      </c>
      <c r="X25" s="33"/>
      <c r="Y25" s="32"/>
      <c r="Z25" s="33">
        <v>95.328000000000003</v>
      </c>
      <c r="AA25" s="33"/>
      <c r="AB25" s="32"/>
      <c r="AC25" s="33"/>
      <c r="AD25" s="33"/>
      <c r="AE25" s="32"/>
      <c r="AF25" s="33"/>
      <c r="AG25" s="33"/>
      <c r="AH25" s="32"/>
      <c r="AI25" s="33">
        <v>100</v>
      </c>
      <c r="AJ25" s="33"/>
      <c r="AK25" s="32"/>
      <c r="AL25" s="33"/>
      <c r="AM25" s="33"/>
      <c r="AN25" s="32"/>
      <c r="AO25" s="66"/>
      <c r="AP25" s="66"/>
      <c r="AQ25" s="65"/>
      <c r="AR25" s="32"/>
      <c r="AS25" s="33"/>
      <c r="AT25" s="33"/>
      <c r="AU25" s="33"/>
      <c r="AV25" s="33"/>
      <c r="AW25" s="32"/>
      <c r="AX25" s="33">
        <v>0</v>
      </c>
      <c r="AY25" s="33">
        <v>0</v>
      </c>
      <c r="AZ25" s="32"/>
      <c r="BA25" s="32">
        <v>0</v>
      </c>
      <c r="BB25" s="32">
        <v>0</v>
      </c>
      <c r="BC25" s="32"/>
      <c r="BD25" s="32">
        <v>6619.9</v>
      </c>
      <c r="BE25" s="65"/>
      <c r="BF25" s="65">
        <f t="shared" si="0"/>
        <v>0</v>
      </c>
      <c r="BG25" s="33">
        <v>8688.4</v>
      </c>
      <c r="BH25" s="33">
        <v>1525.2</v>
      </c>
      <c r="BI25" s="32">
        <f t="shared" si="4"/>
        <v>17.554440403296351</v>
      </c>
      <c r="BJ25" s="32"/>
      <c r="BK25" s="32"/>
      <c r="BL25" s="32"/>
      <c r="BM25" s="33">
        <v>0</v>
      </c>
      <c r="BN25" s="33"/>
      <c r="BO25" s="32"/>
      <c r="BP25" s="33">
        <v>0</v>
      </c>
      <c r="BQ25" s="33">
        <v>0</v>
      </c>
      <c r="BR25" s="32"/>
      <c r="BS25" s="33">
        <v>10827</v>
      </c>
      <c r="BT25" s="33">
        <v>1745.4</v>
      </c>
      <c r="BU25" s="33">
        <f t="shared" si="5"/>
        <v>16.120809088390136</v>
      </c>
      <c r="BV25" s="33">
        <v>2.2999999999999998</v>
      </c>
      <c r="BW25" s="134"/>
      <c r="BX25" s="136"/>
      <c r="BY25" s="33"/>
      <c r="BZ25" s="136"/>
      <c r="CA25" s="136"/>
      <c r="CB25" s="33">
        <v>3184.2</v>
      </c>
      <c r="CC25" s="136"/>
      <c r="CD25" s="136"/>
      <c r="CE25" s="33"/>
      <c r="CF25" s="136"/>
      <c r="CG25" s="136"/>
      <c r="CH25" s="33"/>
      <c r="CI25" s="136"/>
      <c r="CJ25" s="136"/>
      <c r="CK25" s="33"/>
      <c r="CL25" s="136"/>
      <c r="CM25" s="136"/>
      <c r="CN25" s="33"/>
      <c r="CO25" s="136"/>
      <c r="CP25" s="136"/>
      <c r="CQ25" s="33"/>
      <c r="CR25" s="136"/>
      <c r="CS25" s="136"/>
      <c r="CT25" s="33"/>
      <c r="CU25" s="136"/>
      <c r="CV25" s="136"/>
      <c r="CW25" s="33"/>
      <c r="CX25" s="136"/>
      <c r="CY25" s="136"/>
      <c r="CZ25" s="33"/>
      <c r="DA25" s="136"/>
      <c r="DB25" s="136"/>
      <c r="DC25" s="33">
        <v>47209.438200000004</v>
      </c>
      <c r="DD25" s="136"/>
      <c r="DE25" s="136"/>
      <c r="DF25" s="33"/>
      <c r="DG25" s="136"/>
      <c r="DH25" s="136"/>
    </row>
    <row r="26" spans="1:112" ht="15.75" x14ac:dyDescent="0.25">
      <c r="A26" s="76" t="s">
        <v>142</v>
      </c>
      <c r="B26" s="132">
        <f t="shared" si="2"/>
        <v>25442.483670000001</v>
      </c>
      <c r="C26" s="132">
        <f t="shared" si="3"/>
        <v>2349.6</v>
      </c>
      <c r="D26" s="32">
        <f t="shared" si="1"/>
        <v>9.2349474621869732</v>
      </c>
      <c r="E26" s="33"/>
      <c r="F26" s="33"/>
      <c r="G26" s="32"/>
      <c r="H26" s="32">
        <v>0</v>
      </c>
      <c r="I26" s="32">
        <v>0</v>
      </c>
      <c r="J26" s="32"/>
      <c r="K26" s="33"/>
      <c r="L26" s="33"/>
      <c r="M26" s="32"/>
      <c r="N26" s="33"/>
      <c r="O26" s="33"/>
      <c r="P26" s="32"/>
      <c r="Q26" s="33"/>
      <c r="R26" s="33"/>
      <c r="S26" s="32"/>
      <c r="T26" s="33">
        <v>0</v>
      </c>
      <c r="U26" s="33">
        <v>0</v>
      </c>
      <c r="V26" s="32"/>
      <c r="W26" s="33">
        <v>6.8556699999999999</v>
      </c>
      <c r="X26" s="33"/>
      <c r="Y26" s="32"/>
      <c r="Z26" s="33">
        <v>95.328000000000003</v>
      </c>
      <c r="AA26" s="33"/>
      <c r="AB26" s="32"/>
      <c r="AC26" s="33"/>
      <c r="AD26" s="33"/>
      <c r="AE26" s="32"/>
      <c r="AF26" s="33"/>
      <c r="AG26" s="33"/>
      <c r="AH26" s="32"/>
      <c r="AI26" s="33">
        <v>50</v>
      </c>
      <c r="AJ26" s="33"/>
      <c r="AK26" s="32"/>
      <c r="AL26" s="33"/>
      <c r="AM26" s="33"/>
      <c r="AN26" s="32"/>
      <c r="AO26" s="66"/>
      <c r="AP26" s="66"/>
      <c r="AQ26" s="65"/>
      <c r="AR26" s="32"/>
      <c r="AS26" s="33"/>
      <c r="AT26" s="33"/>
      <c r="AU26" s="33"/>
      <c r="AV26" s="33"/>
      <c r="AW26" s="32"/>
      <c r="AX26" s="33">
        <v>0</v>
      </c>
      <c r="AY26" s="33">
        <v>0</v>
      </c>
      <c r="AZ26" s="32"/>
      <c r="BA26" s="32">
        <v>0</v>
      </c>
      <c r="BB26" s="32">
        <v>0</v>
      </c>
      <c r="BC26" s="32"/>
      <c r="BD26" s="32">
        <v>6135.4</v>
      </c>
      <c r="BE26" s="65"/>
      <c r="BF26" s="65">
        <f t="shared" si="0"/>
        <v>0</v>
      </c>
      <c r="BG26" s="33">
        <v>5461.4</v>
      </c>
      <c r="BH26" s="33">
        <v>453.9</v>
      </c>
      <c r="BI26" s="32">
        <f t="shared" si="4"/>
        <v>8.3110557732449557</v>
      </c>
      <c r="BJ26" s="32"/>
      <c r="BK26" s="32"/>
      <c r="BL26" s="32"/>
      <c r="BM26" s="33">
        <v>0</v>
      </c>
      <c r="BN26" s="33"/>
      <c r="BO26" s="32"/>
      <c r="BP26" s="33">
        <v>0</v>
      </c>
      <c r="BQ26" s="33">
        <v>0</v>
      </c>
      <c r="BR26" s="32"/>
      <c r="BS26" s="33">
        <v>8554</v>
      </c>
      <c r="BT26" s="33">
        <v>1895.7</v>
      </c>
      <c r="BU26" s="33">
        <f t="shared" si="5"/>
        <v>22.161561842412908</v>
      </c>
      <c r="BV26" s="33">
        <v>3547.4</v>
      </c>
      <c r="BW26" s="134"/>
      <c r="BX26" s="136"/>
      <c r="BY26" s="33"/>
      <c r="BZ26" s="136"/>
      <c r="CA26" s="136"/>
      <c r="CB26" s="33">
        <v>1592.1</v>
      </c>
      <c r="CC26" s="136"/>
      <c r="CD26" s="136"/>
      <c r="CE26" s="33"/>
      <c r="CF26" s="136"/>
      <c r="CG26" s="136"/>
      <c r="CH26" s="33"/>
      <c r="CI26" s="136"/>
      <c r="CJ26" s="136"/>
      <c r="CK26" s="33"/>
      <c r="CL26" s="136"/>
      <c r="CM26" s="136"/>
      <c r="CN26" s="33"/>
      <c r="CO26" s="136"/>
      <c r="CP26" s="136"/>
      <c r="CQ26" s="33"/>
      <c r="CR26" s="136"/>
      <c r="CS26" s="136"/>
      <c r="CT26" s="33"/>
      <c r="CU26" s="136"/>
      <c r="CV26" s="136"/>
      <c r="CW26" s="33"/>
      <c r="CX26" s="136"/>
      <c r="CY26" s="136"/>
      <c r="CZ26" s="33"/>
      <c r="DA26" s="136"/>
      <c r="DB26" s="136"/>
      <c r="DC26" s="33"/>
      <c r="DD26" s="136"/>
      <c r="DE26" s="136"/>
      <c r="DF26" s="33"/>
      <c r="DG26" s="136"/>
      <c r="DH26" s="136"/>
    </row>
    <row r="27" spans="1:112" ht="15.75" x14ac:dyDescent="0.25">
      <c r="A27" s="76" t="s">
        <v>143</v>
      </c>
      <c r="B27" s="132">
        <f t="shared" si="2"/>
        <v>30000.033589999999</v>
      </c>
      <c r="C27" s="132">
        <f t="shared" si="3"/>
        <v>2227.8000000000002</v>
      </c>
      <c r="D27" s="32">
        <f t="shared" si="1"/>
        <v>7.4259916853646439</v>
      </c>
      <c r="E27" s="33"/>
      <c r="F27" s="33"/>
      <c r="G27" s="32"/>
      <c r="H27" s="32">
        <v>0</v>
      </c>
      <c r="I27" s="32">
        <v>0</v>
      </c>
      <c r="J27" s="32"/>
      <c r="K27" s="33">
        <v>1200</v>
      </c>
      <c r="L27" s="33"/>
      <c r="M27" s="32"/>
      <c r="N27" s="33"/>
      <c r="O27" s="33"/>
      <c r="P27" s="32"/>
      <c r="Q27" s="33">
        <v>401.3</v>
      </c>
      <c r="R27" s="33"/>
      <c r="S27" s="32">
        <f t="shared" si="6"/>
        <v>0</v>
      </c>
      <c r="T27" s="33">
        <v>0</v>
      </c>
      <c r="U27" s="33">
        <v>0</v>
      </c>
      <c r="V27" s="32"/>
      <c r="W27" s="33">
        <v>9.9295400000000011</v>
      </c>
      <c r="X27" s="33"/>
      <c r="Y27" s="32"/>
      <c r="Z27" s="33">
        <v>95.328000000000003</v>
      </c>
      <c r="AA27" s="33"/>
      <c r="AB27" s="32"/>
      <c r="AC27" s="33">
        <v>3105.5760499999997</v>
      </c>
      <c r="AD27" s="33"/>
      <c r="AE27" s="32"/>
      <c r="AF27" s="33">
        <v>100</v>
      </c>
      <c r="AG27" s="33"/>
      <c r="AH27" s="32"/>
      <c r="AI27" s="33"/>
      <c r="AJ27" s="33"/>
      <c r="AK27" s="32"/>
      <c r="AL27" s="33"/>
      <c r="AM27" s="33"/>
      <c r="AN27" s="32"/>
      <c r="AO27" s="66"/>
      <c r="AP27" s="66"/>
      <c r="AQ27" s="65"/>
      <c r="AR27" s="32"/>
      <c r="AS27" s="33"/>
      <c r="AT27" s="33"/>
      <c r="AU27" s="33"/>
      <c r="AV27" s="33"/>
      <c r="AW27" s="32"/>
      <c r="AX27" s="33">
        <v>0</v>
      </c>
      <c r="AY27" s="33">
        <v>0</v>
      </c>
      <c r="AZ27" s="32"/>
      <c r="BA27" s="32">
        <v>0</v>
      </c>
      <c r="BB27" s="32">
        <v>0</v>
      </c>
      <c r="BC27" s="32"/>
      <c r="BD27" s="32">
        <v>5064.3999999999996</v>
      </c>
      <c r="BE27" s="65"/>
      <c r="BF27" s="65">
        <f t="shared" si="0"/>
        <v>0</v>
      </c>
      <c r="BG27" s="33">
        <v>3202.8</v>
      </c>
      <c r="BH27" s="33">
        <v>571.1</v>
      </c>
      <c r="BI27" s="32">
        <f t="shared" si="4"/>
        <v>17.831272636443114</v>
      </c>
      <c r="BJ27" s="32"/>
      <c r="BK27" s="32"/>
      <c r="BL27" s="32"/>
      <c r="BM27" s="33">
        <v>0</v>
      </c>
      <c r="BN27" s="33"/>
      <c r="BO27" s="32"/>
      <c r="BP27" s="33">
        <v>0</v>
      </c>
      <c r="BQ27" s="33">
        <v>0</v>
      </c>
      <c r="BR27" s="32"/>
      <c r="BS27" s="33">
        <v>6710</v>
      </c>
      <c r="BT27" s="33">
        <v>1656.7</v>
      </c>
      <c r="BU27" s="33">
        <f t="shared" si="5"/>
        <v>24.690014903129658</v>
      </c>
      <c r="BV27" s="33">
        <v>6926.5</v>
      </c>
      <c r="BW27" s="134"/>
      <c r="BX27" s="136"/>
      <c r="BY27" s="33"/>
      <c r="BZ27" s="136"/>
      <c r="CA27" s="136"/>
      <c r="CB27" s="33">
        <v>3184.2</v>
      </c>
      <c r="CC27" s="136"/>
      <c r="CD27" s="136"/>
      <c r="CE27" s="33"/>
      <c r="CF27" s="136"/>
      <c r="CG27" s="136"/>
      <c r="CH27" s="33"/>
      <c r="CI27" s="136"/>
      <c r="CJ27" s="136"/>
      <c r="CK27" s="33"/>
      <c r="CL27" s="136"/>
      <c r="CM27" s="136"/>
      <c r="CN27" s="33"/>
      <c r="CO27" s="136"/>
      <c r="CP27" s="136"/>
      <c r="CQ27" s="33"/>
      <c r="CR27" s="136"/>
      <c r="CS27" s="136"/>
      <c r="CT27" s="33"/>
      <c r="CU27" s="136"/>
      <c r="CV27" s="136"/>
      <c r="CW27" s="33"/>
      <c r="CX27" s="136"/>
      <c r="CY27" s="136"/>
      <c r="CZ27" s="33"/>
      <c r="DA27" s="136"/>
      <c r="DB27" s="136"/>
      <c r="DC27" s="33"/>
      <c r="DD27" s="136"/>
      <c r="DE27" s="136"/>
      <c r="DF27" s="33"/>
      <c r="DG27" s="136"/>
      <c r="DH27" s="136"/>
    </row>
    <row r="28" spans="1:112" ht="15.75" x14ac:dyDescent="0.25">
      <c r="A28" s="76" t="s">
        <v>144</v>
      </c>
      <c r="B28" s="132">
        <f t="shared" si="2"/>
        <v>53279.712989999993</v>
      </c>
      <c r="C28" s="132">
        <f t="shared" si="3"/>
        <v>4691.7</v>
      </c>
      <c r="D28" s="32">
        <f t="shared" si="1"/>
        <v>8.8057906784906663</v>
      </c>
      <c r="E28" s="33"/>
      <c r="F28" s="33"/>
      <c r="G28" s="32"/>
      <c r="H28" s="32">
        <v>0</v>
      </c>
      <c r="I28" s="32">
        <v>0</v>
      </c>
      <c r="J28" s="32"/>
      <c r="K28" s="33"/>
      <c r="L28" s="33"/>
      <c r="M28" s="32"/>
      <c r="N28" s="33"/>
      <c r="O28" s="33"/>
      <c r="P28" s="32"/>
      <c r="Q28" s="33">
        <v>3566.2</v>
      </c>
      <c r="R28" s="33"/>
      <c r="S28" s="32">
        <f t="shared" si="6"/>
        <v>0</v>
      </c>
      <c r="T28" s="33">
        <v>0</v>
      </c>
      <c r="U28" s="33">
        <v>0</v>
      </c>
      <c r="V28" s="32"/>
      <c r="W28" s="33">
        <v>32.456990000000005</v>
      </c>
      <c r="X28" s="33"/>
      <c r="Y28" s="32"/>
      <c r="Z28" s="33">
        <v>190.65600000000001</v>
      </c>
      <c r="AA28" s="33"/>
      <c r="AB28" s="32"/>
      <c r="AC28" s="33"/>
      <c r="AD28" s="33"/>
      <c r="AE28" s="32"/>
      <c r="AF28" s="33">
        <v>100</v>
      </c>
      <c r="AG28" s="33"/>
      <c r="AH28" s="32"/>
      <c r="AI28" s="33"/>
      <c r="AJ28" s="33"/>
      <c r="AK28" s="32"/>
      <c r="AL28" s="33"/>
      <c r="AM28" s="33"/>
      <c r="AN28" s="32"/>
      <c r="AO28" s="66"/>
      <c r="AP28" s="66"/>
      <c r="AQ28" s="65"/>
      <c r="AR28" s="32"/>
      <c r="AS28" s="33"/>
      <c r="AT28" s="33"/>
      <c r="AU28" s="33"/>
      <c r="AV28" s="33"/>
      <c r="AW28" s="32"/>
      <c r="AX28" s="33">
        <v>0</v>
      </c>
      <c r="AY28" s="33">
        <v>0</v>
      </c>
      <c r="AZ28" s="32"/>
      <c r="BA28" s="32">
        <v>0</v>
      </c>
      <c r="BB28" s="32">
        <v>0</v>
      </c>
      <c r="BC28" s="32"/>
      <c r="BD28" s="32">
        <v>12855.5</v>
      </c>
      <c r="BE28" s="65"/>
      <c r="BF28" s="65">
        <f t="shared" si="0"/>
        <v>0</v>
      </c>
      <c r="BG28" s="33">
        <v>11006.6</v>
      </c>
      <c r="BH28" s="33">
        <v>1706.2</v>
      </c>
      <c r="BI28" s="32">
        <f t="shared" si="4"/>
        <v>15.501608126033469</v>
      </c>
      <c r="BJ28" s="32"/>
      <c r="BK28" s="32"/>
      <c r="BL28" s="32"/>
      <c r="BM28" s="33">
        <v>0</v>
      </c>
      <c r="BN28" s="33"/>
      <c r="BO28" s="32"/>
      <c r="BP28" s="33">
        <v>0</v>
      </c>
      <c r="BQ28" s="33">
        <v>0</v>
      </c>
      <c r="BR28" s="32"/>
      <c r="BS28" s="33">
        <v>16735</v>
      </c>
      <c r="BT28" s="33">
        <v>2985.5</v>
      </c>
      <c r="BU28" s="33">
        <f t="shared" si="5"/>
        <v>17.839856587989246</v>
      </c>
      <c r="BV28" s="33">
        <v>4017.1</v>
      </c>
      <c r="BW28" s="134"/>
      <c r="BX28" s="136"/>
      <c r="BY28" s="33"/>
      <c r="BZ28" s="136"/>
      <c r="CA28" s="136"/>
      <c r="CB28" s="33">
        <v>4776.2</v>
      </c>
      <c r="CC28" s="136"/>
      <c r="CD28" s="136"/>
      <c r="CE28" s="33"/>
      <c r="CF28" s="136"/>
      <c r="CG28" s="136"/>
      <c r="CH28" s="33"/>
      <c r="CI28" s="136"/>
      <c r="CJ28" s="136"/>
      <c r="CK28" s="33"/>
      <c r="CL28" s="136"/>
      <c r="CM28" s="136"/>
      <c r="CN28" s="33"/>
      <c r="CO28" s="136"/>
      <c r="CP28" s="136"/>
      <c r="CQ28" s="33"/>
      <c r="CR28" s="136"/>
      <c r="CS28" s="136"/>
      <c r="CT28" s="33"/>
      <c r="CU28" s="136"/>
      <c r="CV28" s="136"/>
      <c r="CW28" s="33"/>
      <c r="CX28" s="136"/>
      <c r="CY28" s="136"/>
      <c r="CZ28" s="33"/>
      <c r="DA28" s="136"/>
      <c r="DB28" s="136"/>
      <c r="DC28" s="33"/>
      <c r="DD28" s="136"/>
      <c r="DE28" s="136"/>
      <c r="DF28" s="33"/>
      <c r="DG28" s="136"/>
      <c r="DH28" s="136"/>
    </row>
    <row r="29" spans="1:112" ht="15" customHeight="1" x14ac:dyDescent="0.25">
      <c r="A29" s="76" t="s">
        <v>145</v>
      </c>
      <c r="B29" s="132">
        <f t="shared" si="2"/>
        <v>25715.085610000002</v>
      </c>
      <c r="C29" s="132">
        <f t="shared" si="3"/>
        <v>2770.3</v>
      </c>
      <c r="D29" s="32">
        <f t="shared" si="1"/>
        <v>10.773053770906735</v>
      </c>
      <c r="E29" s="33"/>
      <c r="F29" s="33"/>
      <c r="G29" s="32"/>
      <c r="H29" s="32">
        <v>0</v>
      </c>
      <c r="I29" s="32">
        <v>0</v>
      </c>
      <c r="J29" s="32"/>
      <c r="K29" s="33"/>
      <c r="L29" s="33"/>
      <c r="M29" s="32"/>
      <c r="N29" s="33"/>
      <c r="O29" s="33"/>
      <c r="P29" s="32"/>
      <c r="Q29" s="33"/>
      <c r="R29" s="33"/>
      <c r="S29" s="32"/>
      <c r="T29" s="33">
        <v>0</v>
      </c>
      <c r="U29" s="33">
        <v>0</v>
      </c>
      <c r="V29" s="32"/>
      <c r="W29" s="33">
        <v>8.2576100000000014</v>
      </c>
      <c r="X29" s="33"/>
      <c r="Y29" s="32"/>
      <c r="Z29" s="33">
        <v>95.328000000000003</v>
      </c>
      <c r="AA29" s="33"/>
      <c r="AB29" s="32"/>
      <c r="AC29" s="33"/>
      <c r="AD29" s="33"/>
      <c r="AE29" s="32"/>
      <c r="AF29" s="33"/>
      <c r="AG29" s="33"/>
      <c r="AH29" s="32"/>
      <c r="AI29" s="33"/>
      <c r="AJ29" s="33"/>
      <c r="AK29" s="32"/>
      <c r="AL29" s="33"/>
      <c r="AM29" s="33"/>
      <c r="AN29" s="32"/>
      <c r="AO29" s="66"/>
      <c r="AP29" s="66"/>
      <c r="AQ29" s="65"/>
      <c r="AR29" s="32"/>
      <c r="AS29" s="33"/>
      <c r="AT29" s="33"/>
      <c r="AU29" s="33"/>
      <c r="AV29" s="33"/>
      <c r="AW29" s="32"/>
      <c r="AX29" s="33">
        <v>0</v>
      </c>
      <c r="AY29" s="33">
        <v>0</v>
      </c>
      <c r="AZ29" s="32"/>
      <c r="BA29" s="32">
        <v>0</v>
      </c>
      <c r="BB29" s="32">
        <v>0</v>
      </c>
      <c r="BC29" s="32"/>
      <c r="BD29" s="32">
        <v>6227.3</v>
      </c>
      <c r="BE29" s="65"/>
      <c r="BF29" s="65">
        <f t="shared" si="0"/>
        <v>0</v>
      </c>
      <c r="BG29" s="33">
        <v>5616.2</v>
      </c>
      <c r="BH29" s="33">
        <v>723.1</v>
      </c>
      <c r="BI29" s="32">
        <f t="shared" si="4"/>
        <v>12.875253730280262</v>
      </c>
      <c r="BJ29" s="32"/>
      <c r="BK29" s="32"/>
      <c r="BL29" s="32"/>
      <c r="BM29" s="33">
        <v>0</v>
      </c>
      <c r="BN29" s="33"/>
      <c r="BO29" s="32"/>
      <c r="BP29" s="33">
        <v>0</v>
      </c>
      <c r="BQ29" s="33">
        <v>0</v>
      </c>
      <c r="BR29" s="32"/>
      <c r="BS29" s="33">
        <v>8259</v>
      </c>
      <c r="BT29" s="33">
        <v>2047.2</v>
      </c>
      <c r="BU29" s="33">
        <f t="shared" si="5"/>
        <v>24.787504540501271</v>
      </c>
      <c r="BV29" s="33">
        <v>3916.9</v>
      </c>
      <c r="BW29" s="134"/>
      <c r="BX29" s="136"/>
      <c r="BY29" s="33"/>
      <c r="BZ29" s="136"/>
      <c r="CA29" s="136"/>
      <c r="CB29" s="33">
        <v>1592.1</v>
      </c>
      <c r="CC29" s="136"/>
      <c r="CD29" s="136"/>
      <c r="CE29" s="33"/>
      <c r="CF29" s="136"/>
      <c r="CG29" s="136"/>
      <c r="CH29" s="33"/>
      <c r="CI29" s="136"/>
      <c r="CJ29" s="136"/>
      <c r="CK29" s="33"/>
      <c r="CL29" s="136"/>
      <c r="CM29" s="136"/>
      <c r="CN29" s="33"/>
      <c r="CO29" s="136"/>
      <c r="CP29" s="136"/>
      <c r="CQ29" s="33"/>
      <c r="CR29" s="136"/>
      <c r="CS29" s="136"/>
      <c r="CT29" s="33"/>
      <c r="CU29" s="136"/>
      <c r="CV29" s="136"/>
      <c r="CW29" s="33"/>
      <c r="CX29" s="136"/>
      <c r="CY29" s="136"/>
      <c r="CZ29" s="33"/>
      <c r="DA29" s="136"/>
      <c r="DB29" s="136"/>
      <c r="DC29" s="33"/>
      <c r="DD29" s="136"/>
      <c r="DE29" s="136"/>
      <c r="DF29" s="33"/>
      <c r="DG29" s="136"/>
      <c r="DH29" s="136"/>
    </row>
    <row r="30" spans="1:112" ht="15.75" x14ac:dyDescent="0.25">
      <c r="A30" s="76" t="s">
        <v>146</v>
      </c>
      <c r="B30" s="132">
        <f t="shared" si="2"/>
        <v>70513.940250000014</v>
      </c>
      <c r="C30" s="132">
        <f t="shared" si="3"/>
        <v>5147.7</v>
      </c>
      <c r="D30" s="32">
        <f t="shared" si="1"/>
        <v>7.30025861801135</v>
      </c>
      <c r="E30" s="33"/>
      <c r="F30" s="33"/>
      <c r="G30" s="32"/>
      <c r="H30" s="32">
        <v>0</v>
      </c>
      <c r="I30" s="32">
        <v>0</v>
      </c>
      <c r="J30" s="32"/>
      <c r="K30" s="33"/>
      <c r="L30" s="33"/>
      <c r="M30" s="32"/>
      <c r="N30" s="33"/>
      <c r="O30" s="33"/>
      <c r="P30" s="32"/>
      <c r="Q30" s="33">
        <v>191.1</v>
      </c>
      <c r="R30" s="33"/>
      <c r="S30" s="32">
        <f t="shared" si="6"/>
        <v>0</v>
      </c>
      <c r="T30" s="33">
        <v>0</v>
      </c>
      <c r="U30" s="33">
        <v>0</v>
      </c>
      <c r="V30" s="32"/>
      <c r="W30" s="33">
        <v>15.11225</v>
      </c>
      <c r="X30" s="33"/>
      <c r="Y30" s="32"/>
      <c r="Z30" s="33">
        <v>95.328000000000003</v>
      </c>
      <c r="AA30" s="33"/>
      <c r="AB30" s="32"/>
      <c r="AC30" s="33"/>
      <c r="AD30" s="33"/>
      <c r="AE30" s="32"/>
      <c r="AF30" s="33">
        <v>100</v>
      </c>
      <c r="AG30" s="33"/>
      <c r="AH30" s="32"/>
      <c r="AI30" s="33">
        <v>50</v>
      </c>
      <c r="AJ30" s="33"/>
      <c r="AK30" s="32"/>
      <c r="AL30" s="33"/>
      <c r="AM30" s="33"/>
      <c r="AN30" s="32"/>
      <c r="AO30" s="66"/>
      <c r="AP30" s="66"/>
      <c r="AQ30" s="65"/>
      <c r="AR30" s="32"/>
      <c r="AS30" s="33"/>
      <c r="AT30" s="33"/>
      <c r="AU30" s="33"/>
      <c r="AV30" s="33"/>
      <c r="AW30" s="32"/>
      <c r="AX30" s="33">
        <v>0</v>
      </c>
      <c r="AY30" s="33">
        <v>0</v>
      </c>
      <c r="AZ30" s="32"/>
      <c r="BA30" s="32">
        <v>0</v>
      </c>
      <c r="BB30" s="32">
        <v>0</v>
      </c>
      <c r="BC30" s="32"/>
      <c r="BD30" s="32">
        <v>10098.6</v>
      </c>
      <c r="BE30" s="65"/>
      <c r="BF30" s="65">
        <f t="shared" si="0"/>
        <v>0</v>
      </c>
      <c r="BG30" s="33">
        <v>17237.2</v>
      </c>
      <c r="BH30" s="33">
        <v>2921.7</v>
      </c>
      <c r="BI30" s="32">
        <f t="shared" si="4"/>
        <v>16.94996867240619</v>
      </c>
      <c r="BJ30" s="32"/>
      <c r="BK30" s="32"/>
      <c r="BL30" s="32"/>
      <c r="BM30" s="33">
        <v>0</v>
      </c>
      <c r="BN30" s="33"/>
      <c r="BO30" s="32"/>
      <c r="BP30" s="33">
        <v>0</v>
      </c>
      <c r="BQ30" s="33">
        <v>0</v>
      </c>
      <c r="BR30" s="32"/>
      <c r="BS30" s="33">
        <v>15132</v>
      </c>
      <c r="BT30" s="33">
        <v>2226</v>
      </c>
      <c r="BU30" s="33">
        <f t="shared" si="5"/>
        <v>14.71054718477399</v>
      </c>
      <c r="BV30" s="33">
        <v>26002.5</v>
      </c>
      <c r="BW30" s="134"/>
      <c r="BX30" s="136"/>
      <c r="BY30" s="33"/>
      <c r="BZ30" s="136"/>
      <c r="CA30" s="136"/>
      <c r="CB30" s="33">
        <v>1592.1</v>
      </c>
      <c r="CC30" s="136"/>
      <c r="CD30" s="136"/>
      <c r="CE30" s="33"/>
      <c r="CF30" s="136"/>
      <c r="CG30" s="136"/>
      <c r="CH30" s="33"/>
      <c r="CI30" s="136"/>
      <c r="CJ30" s="136"/>
      <c r="CK30" s="33"/>
      <c r="CL30" s="136"/>
      <c r="CM30" s="136"/>
      <c r="CN30" s="33"/>
      <c r="CO30" s="136"/>
      <c r="CP30" s="136"/>
      <c r="CQ30" s="33"/>
      <c r="CR30" s="136"/>
      <c r="CS30" s="136"/>
      <c r="CT30" s="33"/>
      <c r="CU30" s="136"/>
      <c r="CV30" s="136"/>
      <c r="CW30" s="33"/>
      <c r="CX30" s="136"/>
      <c r="CY30" s="136"/>
      <c r="CZ30" s="33"/>
      <c r="DA30" s="136"/>
      <c r="DB30" s="136"/>
      <c r="DC30" s="33"/>
      <c r="DD30" s="136"/>
      <c r="DE30" s="136"/>
      <c r="DF30" s="33"/>
      <c r="DG30" s="136"/>
      <c r="DH30" s="136"/>
    </row>
    <row r="31" spans="1:112" ht="15.75" x14ac:dyDescent="0.25">
      <c r="A31" s="76" t="s">
        <v>147</v>
      </c>
      <c r="B31" s="132">
        <f t="shared" si="2"/>
        <v>76562.174570000003</v>
      </c>
      <c r="C31" s="132">
        <f t="shared" si="3"/>
        <v>2877.8999999999996</v>
      </c>
      <c r="D31" s="32">
        <f t="shared" si="1"/>
        <v>3.7589057732010547</v>
      </c>
      <c r="E31" s="33"/>
      <c r="F31" s="33"/>
      <c r="G31" s="32"/>
      <c r="H31" s="32">
        <v>0</v>
      </c>
      <c r="I31" s="32">
        <v>0</v>
      </c>
      <c r="J31" s="32"/>
      <c r="K31" s="33">
        <v>1000</v>
      </c>
      <c r="L31" s="33"/>
      <c r="M31" s="32"/>
      <c r="N31" s="33"/>
      <c r="O31" s="33"/>
      <c r="P31" s="32"/>
      <c r="Q31" s="33">
        <v>474.9</v>
      </c>
      <c r="R31" s="33"/>
      <c r="S31" s="32">
        <f t="shared" si="6"/>
        <v>0</v>
      </c>
      <c r="T31" s="33">
        <v>0</v>
      </c>
      <c r="U31" s="33">
        <v>0</v>
      </c>
      <c r="V31" s="32"/>
      <c r="W31" s="33">
        <v>8.7465700000000002</v>
      </c>
      <c r="X31" s="33"/>
      <c r="Y31" s="32"/>
      <c r="Z31" s="33">
        <v>95.328000000000003</v>
      </c>
      <c r="AA31" s="33"/>
      <c r="AB31" s="32"/>
      <c r="AC31" s="33"/>
      <c r="AD31" s="33"/>
      <c r="AE31" s="32"/>
      <c r="AF31" s="33"/>
      <c r="AG31" s="33"/>
      <c r="AH31" s="32"/>
      <c r="AI31" s="33"/>
      <c r="AJ31" s="33"/>
      <c r="AK31" s="32"/>
      <c r="AL31" s="33"/>
      <c r="AM31" s="33"/>
      <c r="AN31" s="32"/>
      <c r="AO31" s="66"/>
      <c r="AP31" s="66"/>
      <c r="AQ31" s="65"/>
      <c r="AR31" s="32"/>
      <c r="AS31" s="33"/>
      <c r="AT31" s="33"/>
      <c r="AU31" s="33"/>
      <c r="AV31" s="33"/>
      <c r="AW31" s="32"/>
      <c r="AX31" s="33">
        <v>0</v>
      </c>
      <c r="AY31" s="33">
        <v>0</v>
      </c>
      <c r="AZ31" s="32"/>
      <c r="BA31" s="32">
        <v>0</v>
      </c>
      <c r="BB31" s="32">
        <v>0</v>
      </c>
      <c r="BC31" s="32"/>
      <c r="BD31" s="32">
        <v>4892.3</v>
      </c>
      <c r="BE31" s="65"/>
      <c r="BF31" s="65">
        <f t="shared" si="0"/>
        <v>0</v>
      </c>
      <c r="BG31" s="33">
        <v>8114.6</v>
      </c>
      <c r="BH31" s="33">
        <v>1034.8</v>
      </c>
      <c r="BI31" s="32">
        <f t="shared" si="4"/>
        <v>12.752322973405958</v>
      </c>
      <c r="BJ31" s="32"/>
      <c r="BK31" s="32"/>
      <c r="BL31" s="32"/>
      <c r="BM31" s="33">
        <v>0</v>
      </c>
      <c r="BN31" s="33"/>
      <c r="BO31" s="32"/>
      <c r="BP31" s="33">
        <v>0</v>
      </c>
      <c r="BQ31" s="33">
        <v>0</v>
      </c>
      <c r="BR31" s="32"/>
      <c r="BS31" s="33">
        <v>11091</v>
      </c>
      <c r="BT31" s="33">
        <v>1843.1</v>
      </c>
      <c r="BU31" s="33">
        <f t="shared" si="5"/>
        <v>16.617978541159498</v>
      </c>
      <c r="BV31" s="33">
        <v>530.9</v>
      </c>
      <c r="BW31" s="134"/>
      <c r="BX31" s="136"/>
      <c r="BY31" s="33"/>
      <c r="BZ31" s="136"/>
      <c r="CA31" s="136"/>
      <c r="CB31" s="33">
        <v>1592.1</v>
      </c>
      <c r="CC31" s="136"/>
      <c r="CD31" s="136"/>
      <c r="CE31" s="33"/>
      <c r="CF31" s="136"/>
      <c r="CG31" s="136"/>
      <c r="CH31" s="33">
        <v>4999.6000000000004</v>
      </c>
      <c r="CI31" s="136"/>
      <c r="CJ31" s="136"/>
      <c r="CK31" s="33"/>
      <c r="CL31" s="136"/>
      <c r="CM31" s="136"/>
      <c r="CN31" s="33"/>
      <c r="CO31" s="136"/>
      <c r="CP31" s="136"/>
      <c r="CQ31" s="33"/>
      <c r="CR31" s="136"/>
      <c r="CS31" s="136"/>
      <c r="CT31" s="33"/>
      <c r="CU31" s="136"/>
      <c r="CV31" s="136"/>
      <c r="CW31" s="33"/>
      <c r="CX31" s="136"/>
      <c r="CY31" s="136"/>
      <c r="CZ31" s="33">
        <v>43762.7</v>
      </c>
      <c r="DA31" s="136"/>
      <c r="DB31" s="136"/>
      <c r="DC31" s="33"/>
      <c r="DD31" s="136"/>
      <c r="DE31" s="136"/>
      <c r="DF31" s="33"/>
      <c r="DG31" s="136"/>
      <c r="DH31" s="136"/>
    </row>
    <row r="32" spans="1:112" ht="15.75" x14ac:dyDescent="0.25">
      <c r="A32" s="76" t="s">
        <v>148</v>
      </c>
      <c r="B32" s="132">
        <f t="shared" si="2"/>
        <v>38153.495779999997</v>
      </c>
      <c r="C32" s="132">
        <f t="shared" si="3"/>
        <v>2653.9</v>
      </c>
      <c r="D32" s="32">
        <f t="shared" si="1"/>
        <v>6.955850167184864</v>
      </c>
      <c r="E32" s="33"/>
      <c r="F32" s="33"/>
      <c r="G32" s="32"/>
      <c r="H32" s="32">
        <v>0</v>
      </c>
      <c r="I32" s="32">
        <v>0</v>
      </c>
      <c r="J32" s="32"/>
      <c r="K32" s="33">
        <v>1400</v>
      </c>
      <c r="L32" s="33"/>
      <c r="M32" s="32"/>
      <c r="N32" s="33"/>
      <c r="O32" s="33"/>
      <c r="P32" s="32"/>
      <c r="Q32" s="33"/>
      <c r="R32" s="33"/>
      <c r="S32" s="32"/>
      <c r="T32" s="33">
        <v>0</v>
      </c>
      <c r="U32" s="33">
        <v>0</v>
      </c>
      <c r="V32" s="32"/>
      <c r="W32" s="33">
        <v>6.8087799999999996</v>
      </c>
      <c r="X32" s="33"/>
      <c r="Y32" s="32"/>
      <c r="Z32" s="33">
        <v>95.328000000000003</v>
      </c>
      <c r="AA32" s="33"/>
      <c r="AB32" s="32"/>
      <c r="AC32" s="33">
        <v>3091.4589999999998</v>
      </c>
      <c r="AD32" s="33"/>
      <c r="AE32" s="32"/>
      <c r="AF32" s="33"/>
      <c r="AG32" s="33"/>
      <c r="AH32" s="32"/>
      <c r="AI32" s="33"/>
      <c r="AJ32" s="33"/>
      <c r="AK32" s="32"/>
      <c r="AL32" s="33"/>
      <c r="AM32" s="33"/>
      <c r="AN32" s="32"/>
      <c r="AO32" s="66"/>
      <c r="AP32" s="66"/>
      <c r="AQ32" s="65"/>
      <c r="AR32" s="32"/>
      <c r="AS32" s="33"/>
      <c r="AT32" s="33"/>
      <c r="AU32" s="33"/>
      <c r="AV32" s="33"/>
      <c r="AW32" s="32"/>
      <c r="AX32" s="33">
        <v>0</v>
      </c>
      <c r="AY32" s="33">
        <v>0</v>
      </c>
      <c r="AZ32" s="32"/>
      <c r="BA32" s="32">
        <v>0</v>
      </c>
      <c r="BB32" s="32">
        <v>0</v>
      </c>
      <c r="BC32" s="32"/>
      <c r="BD32" s="32">
        <v>6710.1</v>
      </c>
      <c r="BE32" s="65"/>
      <c r="BF32" s="65">
        <f t="shared" si="0"/>
        <v>0</v>
      </c>
      <c r="BG32" s="33">
        <v>5743.8</v>
      </c>
      <c r="BH32" s="33">
        <v>1138.5</v>
      </c>
      <c r="BI32" s="32">
        <f t="shared" si="4"/>
        <v>19.821372610466938</v>
      </c>
      <c r="BJ32" s="32"/>
      <c r="BK32" s="32"/>
      <c r="BL32" s="32"/>
      <c r="BM32" s="33">
        <v>0</v>
      </c>
      <c r="BN32" s="33"/>
      <c r="BO32" s="32"/>
      <c r="BP32" s="33">
        <v>0</v>
      </c>
      <c r="BQ32" s="33">
        <v>0</v>
      </c>
      <c r="BR32" s="32"/>
      <c r="BS32" s="33">
        <v>7458</v>
      </c>
      <c r="BT32" s="33">
        <v>1515.4</v>
      </c>
      <c r="BU32" s="33">
        <f t="shared" si="5"/>
        <v>20.319120407615983</v>
      </c>
      <c r="BV32" s="33">
        <v>7055.7</v>
      </c>
      <c r="BW32" s="134"/>
      <c r="BX32" s="136"/>
      <c r="BY32" s="33"/>
      <c r="BZ32" s="136"/>
      <c r="CA32" s="136"/>
      <c r="CB32" s="33">
        <v>1592.1</v>
      </c>
      <c r="CC32" s="136"/>
      <c r="CD32" s="136"/>
      <c r="CE32" s="33"/>
      <c r="CF32" s="136"/>
      <c r="CG32" s="136"/>
      <c r="CH32" s="33">
        <v>5000.2</v>
      </c>
      <c r="CI32" s="136"/>
      <c r="CJ32" s="136"/>
      <c r="CK32" s="33"/>
      <c r="CL32" s="136"/>
      <c r="CM32" s="136"/>
      <c r="CN32" s="33"/>
      <c r="CO32" s="136"/>
      <c r="CP32" s="136"/>
      <c r="CQ32" s="33"/>
      <c r="CR32" s="136"/>
      <c r="CS32" s="136"/>
      <c r="CT32" s="33"/>
      <c r="CU32" s="136"/>
      <c r="CV32" s="136"/>
      <c r="CW32" s="33"/>
      <c r="CX32" s="136"/>
      <c r="CY32" s="136"/>
      <c r="CZ32" s="33"/>
      <c r="DA32" s="136"/>
      <c r="DB32" s="136"/>
      <c r="DC32" s="33"/>
      <c r="DD32" s="136"/>
      <c r="DE32" s="136"/>
      <c r="DF32" s="33"/>
      <c r="DG32" s="136"/>
      <c r="DH32" s="136"/>
    </row>
    <row r="33" spans="1:112" ht="15.75" x14ac:dyDescent="0.25">
      <c r="A33" s="76" t="s">
        <v>149</v>
      </c>
      <c r="B33" s="132">
        <f t="shared" si="2"/>
        <v>49248.773469999993</v>
      </c>
      <c r="C33" s="132">
        <f t="shared" si="3"/>
        <v>2597</v>
      </c>
      <c r="D33" s="32">
        <f t="shared" si="1"/>
        <v>5.2732277720215075</v>
      </c>
      <c r="E33" s="33"/>
      <c r="F33" s="33"/>
      <c r="G33" s="32"/>
      <c r="H33" s="32">
        <v>0</v>
      </c>
      <c r="I33" s="32">
        <v>0</v>
      </c>
      <c r="J33" s="32"/>
      <c r="K33" s="33">
        <v>1400</v>
      </c>
      <c r="L33" s="33"/>
      <c r="M33" s="32"/>
      <c r="N33" s="33"/>
      <c r="O33" s="33"/>
      <c r="P33" s="32"/>
      <c r="Q33" s="33">
        <v>6714.7</v>
      </c>
      <c r="R33" s="33"/>
      <c r="S33" s="32">
        <f t="shared" si="6"/>
        <v>0</v>
      </c>
      <c r="T33" s="33">
        <v>0</v>
      </c>
      <c r="U33" s="33">
        <v>0</v>
      </c>
      <c r="V33" s="32"/>
      <c r="W33" s="33">
        <v>21.44547</v>
      </c>
      <c r="X33" s="33"/>
      <c r="Y33" s="32"/>
      <c r="Z33" s="33">
        <v>95.328000000000003</v>
      </c>
      <c r="AA33" s="33"/>
      <c r="AB33" s="32"/>
      <c r="AC33" s="33"/>
      <c r="AD33" s="33"/>
      <c r="AE33" s="32"/>
      <c r="AF33" s="33">
        <v>100</v>
      </c>
      <c r="AG33" s="33"/>
      <c r="AH33" s="32"/>
      <c r="AI33" s="33"/>
      <c r="AJ33" s="33"/>
      <c r="AK33" s="32"/>
      <c r="AL33" s="33"/>
      <c r="AM33" s="33"/>
      <c r="AN33" s="32"/>
      <c r="AO33" s="66"/>
      <c r="AP33" s="66"/>
      <c r="AQ33" s="65"/>
      <c r="AR33" s="32"/>
      <c r="AS33" s="33"/>
      <c r="AT33" s="33"/>
      <c r="AU33" s="33"/>
      <c r="AV33" s="33"/>
      <c r="AW33" s="32"/>
      <c r="AX33" s="33">
        <v>0</v>
      </c>
      <c r="AY33" s="33">
        <v>0</v>
      </c>
      <c r="AZ33" s="32"/>
      <c r="BA33" s="32">
        <v>0</v>
      </c>
      <c r="BB33" s="32">
        <v>0</v>
      </c>
      <c r="BC33" s="32"/>
      <c r="BD33" s="32">
        <v>9986.7000000000007</v>
      </c>
      <c r="BE33" s="65"/>
      <c r="BF33" s="65">
        <f t="shared" si="0"/>
        <v>0</v>
      </c>
      <c r="BG33" s="33">
        <v>5164.8</v>
      </c>
      <c r="BH33" s="33">
        <v>757.5</v>
      </c>
      <c r="BI33" s="32">
        <f t="shared" si="4"/>
        <v>14.666589219330856</v>
      </c>
      <c r="BJ33" s="32"/>
      <c r="BK33" s="32"/>
      <c r="BL33" s="32"/>
      <c r="BM33" s="33">
        <v>0</v>
      </c>
      <c r="BN33" s="33"/>
      <c r="BO33" s="32"/>
      <c r="BP33" s="33"/>
      <c r="BQ33" s="33">
        <v>0</v>
      </c>
      <c r="BR33" s="32"/>
      <c r="BS33" s="33">
        <v>12112</v>
      </c>
      <c r="BT33" s="33">
        <v>1839.5</v>
      </c>
      <c r="BU33" s="33">
        <f t="shared" si="5"/>
        <v>15.187417437252313</v>
      </c>
      <c r="BV33" s="33">
        <v>12061.7</v>
      </c>
      <c r="BW33" s="134"/>
      <c r="BX33" s="136"/>
      <c r="BY33" s="33"/>
      <c r="BZ33" s="136"/>
      <c r="CA33" s="136"/>
      <c r="CB33" s="33">
        <v>1592.1</v>
      </c>
      <c r="CC33" s="136"/>
      <c r="CD33" s="136"/>
      <c r="CE33" s="33"/>
      <c r="CF33" s="136"/>
      <c r="CG33" s="136"/>
      <c r="CH33" s="33"/>
      <c r="CI33" s="136"/>
      <c r="CJ33" s="136"/>
      <c r="CK33" s="33"/>
      <c r="CL33" s="136"/>
      <c r="CM33" s="136"/>
      <c r="CN33" s="33"/>
      <c r="CO33" s="136"/>
      <c r="CP33" s="136"/>
      <c r="CQ33" s="33"/>
      <c r="CR33" s="136"/>
      <c r="CS33" s="136"/>
      <c r="CT33" s="33"/>
      <c r="CU33" s="136"/>
      <c r="CV33" s="136"/>
      <c r="CW33" s="33"/>
      <c r="CX33" s="136"/>
      <c r="CY33" s="136"/>
      <c r="CZ33" s="33"/>
      <c r="DA33" s="136"/>
      <c r="DB33" s="136"/>
      <c r="DC33" s="33"/>
      <c r="DD33" s="136"/>
      <c r="DE33" s="136"/>
      <c r="DF33" s="33"/>
      <c r="DG33" s="136"/>
      <c r="DH33" s="136"/>
    </row>
    <row r="34" spans="1:112" ht="15.75" x14ac:dyDescent="0.25">
      <c r="A34" s="76" t="s">
        <v>150</v>
      </c>
      <c r="B34" s="132">
        <f t="shared" si="2"/>
        <v>32265.924829999996</v>
      </c>
      <c r="C34" s="132">
        <f t="shared" si="3"/>
        <v>2034.7</v>
      </c>
      <c r="D34" s="32">
        <f t="shared" si="1"/>
        <v>6.3060334105414837</v>
      </c>
      <c r="E34" s="33"/>
      <c r="F34" s="33"/>
      <c r="G34" s="32"/>
      <c r="H34" s="32">
        <v>0</v>
      </c>
      <c r="I34" s="32">
        <v>0</v>
      </c>
      <c r="J34" s="32"/>
      <c r="K34" s="33"/>
      <c r="L34" s="33"/>
      <c r="M34" s="32"/>
      <c r="N34" s="33"/>
      <c r="O34" s="33"/>
      <c r="P34" s="32"/>
      <c r="Q34" s="33">
        <v>210.5</v>
      </c>
      <c r="R34" s="33"/>
      <c r="S34" s="32">
        <f t="shared" si="6"/>
        <v>0</v>
      </c>
      <c r="T34" s="33">
        <v>0</v>
      </c>
      <c r="U34" s="33">
        <v>0</v>
      </c>
      <c r="V34" s="32"/>
      <c r="W34" s="33">
        <v>8.3297399999999993</v>
      </c>
      <c r="X34" s="33"/>
      <c r="Y34" s="32"/>
      <c r="Z34" s="33">
        <v>95.328000000000003</v>
      </c>
      <c r="AA34" s="33"/>
      <c r="AB34" s="32"/>
      <c r="AC34" s="33">
        <v>2679.7130000000002</v>
      </c>
      <c r="AD34" s="33"/>
      <c r="AE34" s="32"/>
      <c r="AF34" s="33">
        <v>100</v>
      </c>
      <c r="AG34" s="33"/>
      <c r="AH34" s="32"/>
      <c r="AI34" s="33"/>
      <c r="AJ34" s="33"/>
      <c r="AK34" s="32"/>
      <c r="AL34" s="33"/>
      <c r="AM34" s="33"/>
      <c r="AN34" s="32"/>
      <c r="AO34" s="66"/>
      <c r="AP34" s="66"/>
      <c r="AQ34" s="65"/>
      <c r="AR34" s="32"/>
      <c r="AS34" s="33"/>
      <c r="AT34" s="33"/>
      <c r="AU34" s="33"/>
      <c r="AV34" s="33"/>
      <c r="AW34" s="32"/>
      <c r="AX34" s="33">
        <v>0</v>
      </c>
      <c r="AY34" s="33">
        <v>0</v>
      </c>
      <c r="AZ34" s="32"/>
      <c r="BA34" s="32">
        <v>0</v>
      </c>
      <c r="BB34" s="32">
        <v>0</v>
      </c>
      <c r="BC34" s="32"/>
      <c r="BD34" s="32">
        <v>4021.7</v>
      </c>
      <c r="BE34" s="65"/>
      <c r="BF34" s="65">
        <f t="shared" si="0"/>
        <v>0</v>
      </c>
      <c r="BG34" s="33">
        <v>4239.8</v>
      </c>
      <c r="BH34" s="33">
        <v>664.8</v>
      </c>
      <c r="BI34" s="32">
        <f t="shared" si="4"/>
        <v>15.679984904948343</v>
      </c>
      <c r="BJ34" s="32"/>
      <c r="BK34" s="32"/>
      <c r="BL34" s="32"/>
      <c r="BM34" s="33">
        <v>0</v>
      </c>
      <c r="BN34" s="33"/>
      <c r="BO34" s="32"/>
      <c r="BP34" s="33">
        <v>0</v>
      </c>
      <c r="BQ34" s="33">
        <v>0</v>
      </c>
      <c r="BR34" s="32"/>
      <c r="BS34" s="33">
        <v>8224</v>
      </c>
      <c r="BT34" s="33">
        <v>1369.9</v>
      </c>
      <c r="BU34" s="33">
        <f t="shared" si="5"/>
        <v>16.657344357976655</v>
      </c>
      <c r="BV34" s="33">
        <v>6335.5</v>
      </c>
      <c r="BW34" s="134"/>
      <c r="BX34" s="136"/>
      <c r="BY34" s="33"/>
      <c r="BZ34" s="136"/>
      <c r="CA34" s="136"/>
      <c r="CB34" s="33">
        <v>1592.1</v>
      </c>
      <c r="CC34" s="136"/>
      <c r="CD34" s="136"/>
      <c r="CE34" s="33"/>
      <c r="CF34" s="136"/>
      <c r="CG34" s="136"/>
      <c r="CH34" s="33"/>
      <c r="CI34" s="136"/>
      <c r="CJ34" s="136"/>
      <c r="CK34" s="33"/>
      <c r="CL34" s="136"/>
      <c r="CM34" s="136"/>
      <c r="CN34" s="33"/>
      <c r="CO34" s="136"/>
      <c r="CP34" s="136"/>
      <c r="CQ34" s="33"/>
      <c r="CR34" s="136"/>
      <c r="CS34" s="136"/>
      <c r="CT34" s="33"/>
      <c r="CU34" s="136"/>
      <c r="CV34" s="136"/>
      <c r="CW34" s="33"/>
      <c r="CX34" s="136"/>
      <c r="CY34" s="136"/>
      <c r="CZ34" s="33"/>
      <c r="DA34" s="136"/>
      <c r="DB34" s="136"/>
      <c r="DC34" s="33"/>
      <c r="DD34" s="136"/>
      <c r="DE34" s="136"/>
      <c r="DF34" s="33">
        <v>4758.9540900000002</v>
      </c>
      <c r="DG34" s="136"/>
      <c r="DH34" s="136"/>
    </row>
    <row r="35" spans="1:112" ht="15.75" x14ac:dyDescent="0.25">
      <c r="A35" s="76" t="s">
        <v>151</v>
      </c>
      <c r="B35" s="132">
        <f t="shared" si="2"/>
        <v>124564.65431</v>
      </c>
      <c r="C35" s="132">
        <f t="shared" si="3"/>
        <v>4758.7</v>
      </c>
      <c r="D35" s="32">
        <f t="shared" si="1"/>
        <v>3.8202650875240884</v>
      </c>
      <c r="E35" s="33"/>
      <c r="F35" s="33"/>
      <c r="G35" s="32"/>
      <c r="H35" s="32">
        <v>0</v>
      </c>
      <c r="I35" s="32">
        <v>0</v>
      </c>
      <c r="J35" s="32"/>
      <c r="K35" s="33"/>
      <c r="L35" s="33"/>
      <c r="M35" s="32"/>
      <c r="N35" s="33"/>
      <c r="O35" s="33"/>
      <c r="P35" s="32"/>
      <c r="Q35" s="33">
        <v>7164.1</v>
      </c>
      <c r="R35" s="33"/>
      <c r="S35" s="32">
        <f t="shared" si="6"/>
        <v>0</v>
      </c>
      <c r="T35" s="33">
        <v>0</v>
      </c>
      <c r="U35" s="33">
        <v>0</v>
      </c>
      <c r="V35" s="32"/>
      <c r="W35" s="33">
        <v>29.99831</v>
      </c>
      <c r="X35" s="33"/>
      <c r="Y35" s="32"/>
      <c r="Z35" s="33">
        <v>190.65600000000001</v>
      </c>
      <c r="AA35" s="33"/>
      <c r="AB35" s="32"/>
      <c r="AC35" s="33">
        <v>2500</v>
      </c>
      <c r="AD35" s="33"/>
      <c r="AE35" s="32"/>
      <c r="AF35" s="33">
        <v>100</v>
      </c>
      <c r="AG35" s="33"/>
      <c r="AH35" s="32"/>
      <c r="AI35" s="33">
        <v>50</v>
      </c>
      <c r="AJ35" s="33"/>
      <c r="AK35" s="32"/>
      <c r="AL35" s="33"/>
      <c r="AM35" s="33"/>
      <c r="AN35" s="32"/>
      <c r="AO35" s="66"/>
      <c r="AP35" s="66"/>
      <c r="AQ35" s="65"/>
      <c r="AR35" s="32"/>
      <c r="AS35" s="33"/>
      <c r="AT35" s="33"/>
      <c r="AU35" s="33"/>
      <c r="AV35" s="33"/>
      <c r="AW35" s="32"/>
      <c r="AX35" s="33">
        <v>0</v>
      </c>
      <c r="AY35" s="33">
        <v>0</v>
      </c>
      <c r="AZ35" s="32"/>
      <c r="BA35" s="32">
        <v>0</v>
      </c>
      <c r="BB35" s="32">
        <v>0</v>
      </c>
      <c r="BC35" s="32"/>
      <c r="BD35" s="32">
        <v>13594.1</v>
      </c>
      <c r="BE35" s="65"/>
      <c r="BF35" s="65">
        <f t="shared" si="0"/>
        <v>0</v>
      </c>
      <c r="BG35" s="33">
        <v>14537.8</v>
      </c>
      <c r="BH35" s="33">
        <v>2474.1</v>
      </c>
      <c r="BI35" s="32">
        <f t="shared" si="4"/>
        <v>17.018393429542297</v>
      </c>
      <c r="BJ35" s="32"/>
      <c r="BK35" s="32"/>
      <c r="BL35" s="32"/>
      <c r="BM35" s="33">
        <v>0</v>
      </c>
      <c r="BN35" s="33"/>
      <c r="BO35" s="32"/>
      <c r="BP35" s="33">
        <v>0</v>
      </c>
      <c r="BQ35" s="33">
        <v>0</v>
      </c>
      <c r="BR35" s="32"/>
      <c r="BS35" s="33">
        <v>22268</v>
      </c>
      <c r="BT35" s="33">
        <v>2284.6</v>
      </c>
      <c r="BU35" s="33">
        <f t="shared" si="5"/>
        <v>10.259565295491289</v>
      </c>
      <c r="BV35" s="33">
        <v>59353.7</v>
      </c>
      <c r="BW35" s="134"/>
      <c r="BX35" s="136"/>
      <c r="BY35" s="33"/>
      <c r="BZ35" s="136"/>
      <c r="CA35" s="136"/>
      <c r="CB35" s="33">
        <v>4776.3</v>
      </c>
      <c r="CC35" s="136"/>
      <c r="CD35" s="136"/>
      <c r="CE35" s="33"/>
      <c r="CF35" s="136"/>
      <c r="CG35" s="136"/>
      <c r="CH35" s="33"/>
      <c r="CI35" s="136"/>
      <c r="CJ35" s="136"/>
      <c r="CK35" s="33"/>
      <c r="CL35" s="136"/>
      <c r="CM35" s="136"/>
      <c r="CN35" s="33"/>
      <c r="CO35" s="136"/>
      <c r="CP35" s="136"/>
      <c r="CQ35" s="33"/>
      <c r="CR35" s="136"/>
      <c r="CS35" s="136"/>
      <c r="CT35" s="33"/>
      <c r="CU35" s="136"/>
      <c r="CV35" s="136"/>
      <c r="CW35" s="33"/>
      <c r="CX35" s="136"/>
      <c r="CY35" s="136"/>
      <c r="CZ35" s="33"/>
      <c r="DA35" s="136"/>
      <c r="DB35" s="136"/>
      <c r="DC35" s="33"/>
      <c r="DD35" s="136"/>
      <c r="DE35" s="136"/>
      <c r="DF35" s="33"/>
      <c r="DG35" s="136"/>
      <c r="DH35" s="136"/>
    </row>
    <row r="36" spans="1:112" ht="15.75" x14ac:dyDescent="0.25">
      <c r="A36" s="76" t="s">
        <v>152</v>
      </c>
      <c r="B36" s="132">
        <f t="shared" si="2"/>
        <v>20215.61162</v>
      </c>
      <c r="C36" s="132">
        <f t="shared" si="3"/>
        <v>1907.9</v>
      </c>
      <c r="D36" s="32">
        <f t="shared" si="1"/>
        <v>9.4377555122420791</v>
      </c>
      <c r="E36" s="33"/>
      <c r="F36" s="33"/>
      <c r="G36" s="32"/>
      <c r="H36" s="32">
        <v>0</v>
      </c>
      <c r="I36" s="32">
        <v>0</v>
      </c>
      <c r="J36" s="32"/>
      <c r="K36" s="33">
        <v>1200</v>
      </c>
      <c r="L36" s="33"/>
      <c r="M36" s="32"/>
      <c r="N36" s="33"/>
      <c r="O36" s="33"/>
      <c r="P36" s="32"/>
      <c r="Q36" s="33">
        <v>414.4</v>
      </c>
      <c r="R36" s="33"/>
      <c r="S36" s="32">
        <f t="shared" si="6"/>
        <v>0</v>
      </c>
      <c r="T36" s="33">
        <v>0</v>
      </c>
      <c r="U36" s="33">
        <v>0</v>
      </c>
      <c r="V36" s="32"/>
      <c r="W36" s="33">
        <v>8.8836200000000005</v>
      </c>
      <c r="X36" s="33"/>
      <c r="Y36" s="32"/>
      <c r="Z36" s="33">
        <v>95.328000000000003</v>
      </c>
      <c r="AA36" s="33"/>
      <c r="AB36" s="32"/>
      <c r="AC36" s="33"/>
      <c r="AD36" s="33"/>
      <c r="AE36" s="32"/>
      <c r="AF36" s="33">
        <v>100</v>
      </c>
      <c r="AG36" s="33"/>
      <c r="AH36" s="32"/>
      <c r="AI36" s="33"/>
      <c r="AJ36" s="33"/>
      <c r="AK36" s="32"/>
      <c r="AL36" s="33"/>
      <c r="AM36" s="33"/>
      <c r="AN36" s="32"/>
      <c r="AO36" s="66"/>
      <c r="AP36" s="66"/>
      <c r="AQ36" s="65"/>
      <c r="AR36" s="32"/>
      <c r="AS36" s="33"/>
      <c r="AT36" s="33"/>
      <c r="AU36" s="33"/>
      <c r="AV36" s="33"/>
      <c r="AW36" s="32"/>
      <c r="AX36" s="33">
        <v>0</v>
      </c>
      <c r="AY36" s="33">
        <v>0</v>
      </c>
      <c r="AZ36" s="32"/>
      <c r="BA36" s="32">
        <v>0</v>
      </c>
      <c r="BB36" s="32">
        <v>0</v>
      </c>
      <c r="BC36" s="32"/>
      <c r="BD36" s="32">
        <v>4003.4</v>
      </c>
      <c r="BE36" s="65"/>
      <c r="BF36" s="65">
        <f t="shared" si="0"/>
        <v>0</v>
      </c>
      <c r="BG36" s="33">
        <v>4705.8</v>
      </c>
      <c r="BH36" s="33">
        <v>950.4</v>
      </c>
      <c r="BI36" s="32">
        <f t="shared" si="4"/>
        <v>20.196353436185134</v>
      </c>
      <c r="BJ36" s="32"/>
      <c r="BK36" s="32"/>
      <c r="BL36" s="32"/>
      <c r="BM36" s="33">
        <v>0</v>
      </c>
      <c r="BN36" s="33"/>
      <c r="BO36" s="32"/>
      <c r="BP36" s="33">
        <v>0</v>
      </c>
      <c r="BQ36" s="33">
        <v>0</v>
      </c>
      <c r="BR36" s="32"/>
      <c r="BS36" s="33">
        <v>6342</v>
      </c>
      <c r="BT36" s="33">
        <v>957.5</v>
      </c>
      <c r="BU36" s="33">
        <f t="shared" si="5"/>
        <v>15.097760958688111</v>
      </c>
      <c r="BV36" s="33">
        <v>1753.7</v>
      </c>
      <c r="BW36" s="134"/>
      <c r="BX36" s="136"/>
      <c r="BY36" s="33"/>
      <c r="BZ36" s="136"/>
      <c r="CA36" s="136"/>
      <c r="CB36" s="33">
        <v>1592.1</v>
      </c>
      <c r="CC36" s="136"/>
      <c r="CD36" s="136"/>
      <c r="CE36" s="33"/>
      <c r="CF36" s="136"/>
      <c r="CG36" s="136"/>
      <c r="CH36" s="33"/>
      <c r="CI36" s="136"/>
      <c r="CJ36" s="136"/>
      <c r="CK36" s="33"/>
      <c r="CL36" s="136"/>
      <c r="CM36" s="136"/>
      <c r="CN36" s="33"/>
      <c r="CO36" s="136"/>
      <c r="CP36" s="136"/>
      <c r="CQ36" s="33"/>
      <c r="CR36" s="136"/>
      <c r="CS36" s="136"/>
      <c r="CT36" s="33"/>
      <c r="CU36" s="136"/>
      <c r="CV36" s="136"/>
      <c r="CW36" s="33"/>
      <c r="CX36" s="136"/>
      <c r="CY36" s="136"/>
      <c r="CZ36" s="33"/>
      <c r="DA36" s="136"/>
      <c r="DB36" s="136"/>
      <c r="DC36" s="33"/>
      <c r="DD36" s="136"/>
      <c r="DE36" s="136"/>
      <c r="DF36" s="33"/>
      <c r="DG36" s="136"/>
      <c r="DH36" s="136"/>
    </row>
    <row r="37" spans="1:112" ht="15.75" x14ac:dyDescent="0.25">
      <c r="A37" s="76" t="s">
        <v>153</v>
      </c>
      <c r="B37" s="132">
        <f t="shared" si="2"/>
        <v>28760.164600000004</v>
      </c>
      <c r="C37" s="132">
        <f t="shared" si="3"/>
        <v>1565.1</v>
      </c>
      <c r="D37" s="32">
        <f t="shared" si="1"/>
        <v>5.4419020953725683</v>
      </c>
      <c r="E37" s="33"/>
      <c r="F37" s="33"/>
      <c r="G37" s="32"/>
      <c r="H37" s="32">
        <v>0</v>
      </c>
      <c r="I37" s="32">
        <v>0</v>
      </c>
      <c r="J37" s="32"/>
      <c r="K37" s="33">
        <v>1000</v>
      </c>
      <c r="L37" s="33"/>
      <c r="M37" s="32">
        <f t="shared" si="7"/>
        <v>0</v>
      </c>
      <c r="N37" s="33"/>
      <c r="O37" s="33"/>
      <c r="P37" s="32"/>
      <c r="Q37" s="33">
        <v>1565.8</v>
      </c>
      <c r="R37" s="33"/>
      <c r="S37" s="32">
        <f t="shared" si="6"/>
        <v>0</v>
      </c>
      <c r="T37" s="33">
        <v>0</v>
      </c>
      <c r="U37" s="33">
        <v>0</v>
      </c>
      <c r="V37" s="32"/>
      <c r="W37" s="33">
        <v>7.2230299999999996</v>
      </c>
      <c r="X37" s="33"/>
      <c r="Y37" s="32"/>
      <c r="Z37" s="33"/>
      <c r="AA37" s="33"/>
      <c r="AB37" s="32"/>
      <c r="AC37" s="33"/>
      <c r="AD37" s="33"/>
      <c r="AE37" s="32"/>
      <c r="AF37" s="33">
        <v>100</v>
      </c>
      <c r="AG37" s="33"/>
      <c r="AH37" s="32"/>
      <c r="AI37" s="33">
        <v>50</v>
      </c>
      <c r="AJ37" s="33"/>
      <c r="AK37" s="32"/>
      <c r="AL37" s="33"/>
      <c r="AM37" s="33"/>
      <c r="AN37" s="32"/>
      <c r="AO37" s="66"/>
      <c r="AP37" s="66"/>
      <c r="AQ37" s="65"/>
      <c r="AR37" s="32"/>
      <c r="AS37" s="33"/>
      <c r="AT37" s="33"/>
      <c r="AU37" s="33"/>
      <c r="AV37" s="33"/>
      <c r="AW37" s="32"/>
      <c r="AX37" s="33">
        <v>0</v>
      </c>
      <c r="AY37" s="33">
        <v>0</v>
      </c>
      <c r="AZ37" s="32"/>
      <c r="BA37" s="32">
        <v>0</v>
      </c>
      <c r="BB37" s="32">
        <v>0</v>
      </c>
      <c r="BC37" s="32"/>
      <c r="BD37" s="32">
        <v>4995.8999999999996</v>
      </c>
      <c r="BE37" s="65"/>
      <c r="BF37" s="65">
        <f t="shared" si="0"/>
        <v>0</v>
      </c>
      <c r="BG37" s="33">
        <v>2962.3</v>
      </c>
      <c r="BH37" s="33">
        <v>368.8</v>
      </c>
      <c r="BI37" s="32">
        <f t="shared" si="4"/>
        <v>12.449785639536847</v>
      </c>
      <c r="BJ37" s="32"/>
      <c r="BK37" s="32"/>
      <c r="BL37" s="32"/>
      <c r="BM37" s="33">
        <v>0</v>
      </c>
      <c r="BN37" s="33"/>
      <c r="BO37" s="32"/>
      <c r="BP37" s="33">
        <v>0</v>
      </c>
      <c r="BQ37" s="33">
        <v>0</v>
      </c>
      <c r="BR37" s="32"/>
      <c r="BS37" s="33">
        <v>5349</v>
      </c>
      <c r="BT37" s="33">
        <v>1196.3</v>
      </c>
      <c r="BU37" s="33">
        <f t="shared" si="5"/>
        <v>22.364928023929707</v>
      </c>
      <c r="BV37" s="33">
        <v>1640.9</v>
      </c>
      <c r="BW37" s="134"/>
      <c r="BX37" s="136"/>
      <c r="BY37" s="33"/>
      <c r="BZ37" s="136"/>
      <c r="CA37" s="136"/>
      <c r="CB37" s="33">
        <v>1592.1</v>
      </c>
      <c r="CC37" s="136"/>
      <c r="CD37" s="136"/>
      <c r="CE37" s="33"/>
      <c r="CF37" s="136"/>
      <c r="CG37" s="136"/>
      <c r="CH37" s="33">
        <v>5000.2</v>
      </c>
      <c r="CI37" s="136"/>
      <c r="CJ37" s="136"/>
      <c r="CK37" s="33"/>
      <c r="CL37" s="136"/>
      <c r="CM37" s="136"/>
      <c r="CN37" s="33"/>
      <c r="CO37" s="136"/>
      <c r="CP37" s="136"/>
      <c r="CQ37" s="33"/>
      <c r="CR37" s="136"/>
      <c r="CS37" s="136"/>
      <c r="CT37" s="33"/>
      <c r="CU37" s="136"/>
      <c r="CV37" s="136"/>
      <c r="CW37" s="33"/>
      <c r="CX37" s="136"/>
      <c r="CY37" s="136"/>
      <c r="CZ37" s="33"/>
      <c r="DA37" s="136"/>
      <c r="DB37" s="136"/>
      <c r="DC37" s="33">
        <v>4496.7415700000001</v>
      </c>
      <c r="DD37" s="136"/>
      <c r="DE37" s="136"/>
      <c r="DF37" s="33"/>
      <c r="DG37" s="136"/>
      <c r="DH37" s="136"/>
    </row>
    <row r="38" spans="1:112" ht="15.75" x14ac:dyDescent="0.25">
      <c r="A38" s="76" t="s">
        <v>154</v>
      </c>
      <c r="B38" s="132">
        <f t="shared" si="2"/>
        <v>58321.78875</v>
      </c>
      <c r="C38" s="132">
        <f t="shared" si="3"/>
        <v>5802.7</v>
      </c>
      <c r="D38" s="32">
        <f t="shared" si="1"/>
        <v>9.9494547824546959</v>
      </c>
      <c r="E38" s="33"/>
      <c r="F38" s="33"/>
      <c r="G38" s="32"/>
      <c r="H38" s="32">
        <v>0</v>
      </c>
      <c r="I38" s="32">
        <v>0</v>
      </c>
      <c r="J38" s="32"/>
      <c r="K38" s="33"/>
      <c r="L38" s="33"/>
      <c r="M38" s="32"/>
      <c r="N38" s="33"/>
      <c r="O38" s="33"/>
      <c r="P38" s="32"/>
      <c r="Q38" s="33">
        <v>844.7</v>
      </c>
      <c r="R38" s="33"/>
      <c r="S38" s="32">
        <f t="shared" si="6"/>
        <v>0</v>
      </c>
      <c r="T38" s="33">
        <v>0</v>
      </c>
      <c r="U38" s="33">
        <v>0</v>
      </c>
      <c r="V38" s="32"/>
      <c r="W38" s="33">
        <v>27.932749999999999</v>
      </c>
      <c r="X38" s="33"/>
      <c r="Y38" s="32"/>
      <c r="Z38" s="33">
        <v>190.65600000000001</v>
      </c>
      <c r="AA38" s="33"/>
      <c r="AB38" s="32"/>
      <c r="AC38" s="33"/>
      <c r="AD38" s="33"/>
      <c r="AE38" s="32"/>
      <c r="AF38" s="33">
        <v>100</v>
      </c>
      <c r="AG38" s="33"/>
      <c r="AH38" s="32"/>
      <c r="AI38" s="33"/>
      <c r="AJ38" s="33"/>
      <c r="AK38" s="32"/>
      <c r="AL38" s="33"/>
      <c r="AM38" s="33"/>
      <c r="AN38" s="32"/>
      <c r="AO38" s="66"/>
      <c r="AP38" s="66"/>
      <c r="AQ38" s="65"/>
      <c r="AR38" s="32"/>
      <c r="AS38" s="33"/>
      <c r="AT38" s="33"/>
      <c r="AU38" s="33"/>
      <c r="AV38" s="33"/>
      <c r="AW38" s="32"/>
      <c r="AX38" s="33">
        <v>0</v>
      </c>
      <c r="AY38" s="33">
        <v>0</v>
      </c>
      <c r="AZ38" s="32"/>
      <c r="BA38" s="32">
        <v>0</v>
      </c>
      <c r="BB38" s="32">
        <v>0</v>
      </c>
      <c r="BC38" s="32"/>
      <c r="BD38" s="32">
        <v>10571.5</v>
      </c>
      <c r="BE38" s="65"/>
      <c r="BF38" s="65">
        <f t="shared" si="0"/>
        <v>0</v>
      </c>
      <c r="BG38" s="33">
        <v>14227.6</v>
      </c>
      <c r="BH38" s="33">
        <v>2462</v>
      </c>
      <c r="BI38" s="32">
        <f t="shared" si="4"/>
        <v>17.304394275914419</v>
      </c>
      <c r="BJ38" s="32"/>
      <c r="BK38" s="32"/>
      <c r="BL38" s="32"/>
      <c r="BM38" s="33">
        <v>0</v>
      </c>
      <c r="BN38" s="33"/>
      <c r="BO38" s="32"/>
      <c r="BP38" s="33">
        <v>0</v>
      </c>
      <c r="BQ38" s="33">
        <v>0</v>
      </c>
      <c r="BR38" s="32"/>
      <c r="BS38" s="33">
        <v>14195</v>
      </c>
      <c r="BT38" s="33">
        <v>3340.7</v>
      </c>
      <c r="BU38" s="33">
        <f t="shared" si="5"/>
        <v>23.534343078548783</v>
      </c>
      <c r="BV38" s="33">
        <v>11796</v>
      </c>
      <c r="BW38" s="134"/>
      <c r="BX38" s="136"/>
      <c r="BY38" s="33"/>
      <c r="BZ38" s="136"/>
      <c r="CA38" s="136"/>
      <c r="CB38" s="33">
        <v>6368.4</v>
      </c>
      <c r="CC38" s="136"/>
      <c r="CD38" s="136"/>
      <c r="CE38" s="33"/>
      <c r="CF38" s="136"/>
      <c r="CG38" s="136"/>
      <c r="CH38" s="33"/>
      <c r="CI38" s="136"/>
      <c r="CJ38" s="136"/>
      <c r="CK38" s="33"/>
      <c r="CL38" s="136"/>
      <c r="CM38" s="136"/>
      <c r="CN38" s="33"/>
      <c r="CO38" s="136"/>
      <c r="CP38" s="136"/>
      <c r="CQ38" s="33"/>
      <c r="CR38" s="136"/>
      <c r="CS38" s="136"/>
      <c r="CT38" s="33"/>
      <c r="CU38" s="136"/>
      <c r="CV38" s="136"/>
      <c r="CW38" s="33"/>
      <c r="CX38" s="136"/>
      <c r="CY38" s="136"/>
      <c r="CZ38" s="33"/>
      <c r="DA38" s="136"/>
      <c r="DB38" s="136"/>
      <c r="DC38" s="33"/>
      <c r="DD38" s="136"/>
      <c r="DE38" s="136"/>
      <c r="DF38" s="33"/>
      <c r="DG38" s="136"/>
      <c r="DH38" s="136"/>
    </row>
    <row r="39" spans="1:112" ht="15.75" x14ac:dyDescent="0.25">
      <c r="A39" s="76" t="s">
        <v>155</v>
      </c>
      <c r="B39" s="132">
        <f t="shared" si="2"/>
        <v>247018.30486</v>
      </c>
      <c r="C39" s="132">
        <f t="shared" si="3"/>
        <v>2623.9</v>
      </c>
      <c r="D39" s="32">
        <f t="shared" si="1"/>
        <v>1.0622289718517504</v>
      </c>
      <c r="E39" s="33"/>
      <c r="F39" s="33"/>
      <c r="G39" s="32"/>
      <c r="H39" s="32">
        <v>0</v>
      </c>
      <c r="I39" s="32">
        <v>0</v>
      </c>
      <c r="J39" s="32"/>
      <c r="K39" s="33">
        <v>1400</v>
      </c>
      <c r="L39" s="33"/>
      <c r="M39" s="32">
        <f t="shared" si="7"/>
        <v>0</v>
      </c>
      <c r="N39" s="33"/>
      <c r="O39" s="33"/>
      <c r="P39" s="32"/>
      <c r="Q39" s="33">
        <v>224.5</v>
      </c>
      <c r="R39" s="33"/>
      <c r="S39" s="32">
        <f t="shared" si="6"/>
        <v>0</v>
      </c>
      <c r="T39" s="33">
        <v>0</v>
      </c>
      <c r="U39" s="33">
        <v>0</v>
      </c>
      <c r="V39" s="32"/>
      <c r="W39" s="33">
        <v>9.3148600000000012</v>
      </c>
      <c r="X39" s="33"/>
      <c r="Y39" s="32"/>
      <c r="Z39" s="33">
        <v>95.328000000000003</v>
      </c>
      <c r="AA39" s="33"/>
      <c r="AB39" s="32"/>
      <c r="AC39" s="33">
        <v>2274.462</v>
      </c>
      <c r="AD39" s="33"/>
      <c r="AE39" s="32"/>
      <c r="AF39" s="33">
        <v>100</v>
      </c>
      <c r="AG39" s="33"/>
      <c r="AH39" s="32"/>
      <c r="AI39" s="33">
        <v>50</v>
      </c>
      <c r="AJ39" s="33"/>
      <c r="AK39" s="32"/>
      <c r="AL39" s="33"/>
      <c r="AM39" s="33"/>
      <c r="AN39" s="32"/>
      <c r="AO39" s="66"/>
      <c r="AP39" s="66"/>
      <c r="AQ39" s="65"/>
      <c r="AR39" s="32"/>
      <c r="AS39" s="33"/>
      <c r="AT39" s="33"/>
      <c r="AU39" s="33"/>
      <c r="AV39" s="33"/>
      <c r="AW39" s="32"/>
      <c r="AX39" s="33">
        <v>0</v>
      </c>
      <c r="AY39" s="33">
        <v>0</v>
      </c>
      <c r="AZ39" s="32"/>
      <c r="BA39" s="32">
        <v>0</v>
      </c>
      <c r="BB39" s="32">
        <v>0</v>
      </c>
      <c r="BC39" s="32"/>
      <c r="BD39" s="32">
        <v>9921.5</v>
      </c>
      <c r="BE39" s="65"/>
      <c r="BF39" s="65">
        <f t="shared" si="0"/>
        <v>0</v>
      </c>
      <c r="BG39" s="33">
        <v>6003.3</v>
      </c>
      <c r="BH39" s="33">
        <v>1355.9</v>
      </c>
      <c r="BI39" s="32">
        <f t="shared" si="4"/>
        <v>22.585911082238102</v>
      </c>
      <c r="BJ39" s="32"/>
      <c r="BK39" s="32"/>
      <c r="BL39" s="32"/>
      <c r="BM39" s="33">
        <v>0</v>
      </c>
      <c r="BN39" s="33"/>
      <c r="BO39" s="32"/>
      <c r="BP39" s="33">
        <v>0</v>
      </c>
      <c r="BQ39" s="33">
        <v>0</v>
      </c>
      <c r="BR39" s="32"/>
      <c r="BS39" s="33">
        <v>5072</v>
      </c>
      <c r="BT39" s="33">
        <v>1268</v>
      </c>
      <c r="BU39" s="33">
        <f t="shared" si="5"/>
        <v>25</v>
      </c>
      <c r="BV39" s="33">
        <v>75.900000000000006</v>
      </c>
      <c r="BW39" s="134"/>
      <c r="BX39" s="136"/>
      <c r="BY39" s="33"/>
      <c r="BZ39" s="136"/>
      <c r="CA39" s="136"/>
      <c r="CB39" s="33">
        <v>1592.1</v>
      </c>
      <c r="CC39" s="136"/>
      <c r="CD39" s="136"/>
      <c r="CE39" s="33"/>
      <c r="CF39" s="136"/>
      <c r="CG39" s="136"/>
      <c r="CH39" s="33">
        <v>4999.8999999999996</v>
      </c>
      <c r="CI39" s="136"/>
      <c r="CJ39" s="136"/>
      <c r="CK39" s="33"/>
      <c r="CL39" s="136"/>
      <c r="CM39" s="136"/>
      <c r="CN39" s="33"/>
      <c r="CO39" s="136"/>
      <c r="CP39" s="136"/>
      <c r="CQ39" s="33"/>
      <c r="CR39" s="136"/>
      <c r="CS39" s="136"/>
      <c r="CT39" s="33">
        <v>215200</v>
      </c>
      <c r="CU39" s="136"/>
      <c r="CV39" s="136"/>
      <c r="CW39" s="33"/>
      <c r="CX39" s="136"/>
      <c r="CY39" s="136"/>
      <c r="CZ39" s="33"/>
      <c r="DA39" s="136"/>
      <c r="DB39" s="136"/>
      <c r="DC39" s="33"/>
      <c r="DD39" s="136"/>
      <c r="DE39" s="136"/>
      <c r="DF39" s="33"/>
      <c r="DG39" s="136"/>
      <c r="DH39" s="136"/>
    </row>
    <row r="40" spans="1:112" ht="15.75" x14ac:dyDescent="0.25">
      <c r="A40" s="76" t="s">
        <v>156</v>
      </c>
      <c r="B40" s="132">
        <f t="shared" si="2"/>
        <v>130103.45392</v>
      </c>
      <c r="C40" s="132">
        <f t="shared" si="3"/>
        <v>3546.5</v>
      </c>
      <c r="D40" s="32">
        <f t="shared" si="1"/>
        <v>2.7259076474485653</v>
      </c>
      <c r="E40" s="33"/>
      <c r="F40" s="33"/>
      <c r="G40" s="32"/>
      <c r="H40" s="32">
        <v>0</v>
      </c>
      <c r="I40" s="32">
        <v>0</v>
      </c>
      <c r="J40" s="32"/>
      <c r="K40" s="33"/>
      <c r="L40" s="33"/>
      <c r="M40" s="32"/>
      <c r="N40" s="33">
        <v>80033</v>
      </c>
      <c r="O40" s="33"/>
      <c r="P40" s="32">
        <f>O40/N40*100</f>
        <v>0</v>
      </c>
      <c r="Q40" s="33">
        <v>350.6</v>
      </c>
      <c r="R40" s="33"/>
      <c r="S40" s="32">
        <f t="shared" si="6"/>
        <v>0</v>
      </c>
      <c r="T40" s="33">
        <v>0</v>
      </c>
      <c r="U40" s="33">
        <v>0</v>
      </c>
      <c r="V40" s="32"/>
      <c r="W40" s="33">
        <v>25.925919999999998</v>
      </c>
      <c r="X40" s="33"/>
      <c r="Y40" s="32"/>
      <c r="Z40" s="33">
        <v>95.328000000000003</v>
      </c>
      <c r="AA40" s="33"/>
      <c r="AB40" s="32"/>
      <c r="AC40" s="33"/>
      <c r="AD40" s="33"/>
      <c r="AE40" s="32"/>
      <c r="AF40" s="33">
        <v>100</v>
      </c>
      <c r="AG40" s="33"/>
      <c r="AH40" s="32"/>
      <c r="AI40" s="33"/>
      <c r="AJ40" s="33"/>
      <c r="AK40" s="32"/>
      <c r="AL40" s="33"/>
      <c r="AM40" s="33"/>
      <c r="AN40" s="32"/>
      <c r="AO40" s="66"/>
      <c r="AP40" s="66"/>
      <c r="AQ40" s="65"/>
      <c r="AR40" s="32"/>
      <c r="AS40" s="33"/>
      <c r="AT40" s="33"/>
      <c r="AU40" s="33"/>
      <c r="AV40" s="33"/>
      <c r="AW40" s="32"/>
      <c r="AX40" s="33">
        <v>1133.8</v>
      </c>
      <c r="AY40" s="33">
        <v>0</v>
      </c>
      <c r="AZ40" s="32"/>
      <c r="BA40" s="32">
        <v>0</v>
      </c>
      <c r="BB40" s="32">
        <v>0</v>
      </c>
      <c r="BC40" s="32"/>
      <c r="BD40" s="32">
        <v>9530.5</v>
      </c>
      <c r="BE40" s="65"/>
      <c r="BF40" s="65">
        <f t="shared" si="0"/>
        <v>0</v>
      </c>
      <c r="BG40" s="33">
        <v>7853</v>
      </c>
      <c r="BH40" s="33">
        <v>922.2</v>
      </c>
      <c r="BI40" s="32">
        <f t="shared" si="4"/>
        <v>11.743282821851523</v>
      </c>
      <c r="BJ40" s="32"/>
      <c r="BK40" s="32"/>
      <c r="BL40" s="32"/>
      <c r="BM40" s="33">
        <v>0</v>
      </c>
      <c r="BN40" s="33"/>
      <c r="BO40" s="32"/>
      <c r="BP40" s="33">
        <v>0</v>
      </c>
      <c r="BQ40" s="33">
        <v>0</v>
      </c>
      <c r="BR40" s="32"/>
      <c r="BS40" s="33">
        <v>10497</v>
      </c>
      <c r="BT40" s="33">
        <v>2624.3</v>
      </c>
      <c r="BU40" s="33">
        <f t="shared" si="5"/>
        <v>25.000476326569498</v>
      </c>
      <c r="BV40" s="33">
        <v>18892.2</v>
      </c>
      <c r="BW40" s="134"/>
      <c r="BX40" s="136"/>
      <c r="BY40" s="33"/>
      <c r="BZ40" s="136"/>
      <c r="CA40" s="136"/>
      <c r="CB40" s="33">
        <v>1592.1</v>
      </c>
      <c r="CC40" s="136"/>
      <c r="CD40" s="136"/>
      <c r="CE40" s="33"/>
      <c r="CF40" s="136"/>
      <c r="CG40" s="136"/>
      <c r="CH40" s="33"/>
      <c r="CI40" s="136"/>
      <c r="CJ40" s="136"/>
      <c r="CK40" s="33"/>
      <c r="CL40" s="136"/>
      <c r="CM40" s="136"/>
      <c r="CN40" s="33"/>
      <c r="CO40" s="136"/>
      <c r="CP40" s="136"/>
      <c r="CQ40" s="33"/>
      <c r="CR40" s="136"/>
      <c r="CS40" s="136"/>
      <c r="CT40" s="33"/>
      <c r="CU40" s="136"/>
      <c r="CV40" s="136"/>
      <c r="CW40" s="33"/>
      <c r="CX40" s="136"/>
      <c r="CY40" s="136"/>
      <c r="CZ40" s="33"/>
      <c r="DA40" s="136"/>
      <c r="DB40" s="136"/>
      <c r="DC40" s="33"/>
      <c r="DD40" s="136"/>
      <c r="DE40" s="136"/>
      <c r="DF40" s="33"/>
      <c r="DG40" s="136"/>
      <c r="DH40" s="136"/>
    </row>
    <row r="41" spans="1:112" ht="15.75" x14ac:dyDescent="0.25">
      <c r="A41" s="76" t="s">
        <v>157</v>
      </c>
      <c r="B41" s="132">
        <f t="shared" si="2"/>
        <v>34423.551789999998</v>
      </c>
      <c r="C41" s="132">
        <f t="shared" si="3"/>
        <v>2280</v>
      </c>
      <c r="D41" s="32">
        <f t="shared" si="1"/>
        <v>6.6233723176187098</v>
      </c>
      <c r="E41" s="33"/>
      <c r="F41" s="33"/>
      <c r="G41" s="32"/>
      <c r="H41" s="32">
        <v>0</v>
      </c>
      <c r="I41" s="32">
        <v>0</v>
      </c>
      <c r="J41" s="32"/>
      <c r="K41" s="33"/>
      <c r="L41" s="33"/>
      <c r="M41" s="32"/>
      <c r="N41" s="33"/>
      <c r="O41" s="33"/>
      <c r="P41" s="32"/>
      <c r="Q41" s="33">
        <v>1482</v>
      </c>
      <c r="R41" s="33"/>
      <c r="S41" s="32">
        <f t="shared" si="6"/>
        <v>0</v>
      </c>
      <c r="T41" s="33">
        <v>0</v>
      </c>
      <c r="U41" s="33">
        <v>0</v>
      </c>
      <c r="V41" s="32"/>
      <c r="W41" s="33">
        <v>13.523790000000002</v>
      </c>
      <c r="X41" s="33"/>
      <c r="Y41" s="32"/>
      <c r="Z41" s="33">
        <v>95.328000000000003</v>
      </c>
      <c r="AA41" s="33"/>
      <c r="AB41" s="32"/>
      <c r="AC41" s="33">
        <v>3100</v>
      </c>
      <c r="AD41" s="33"/>
      <c r="AE41" s="32"/>
      <c r="AF41" s="33"/>
      <c r="AG41" s="33"/>
      <c r="AH41" s="32"/>
      <c r="AI41" s="33">
        <v>50</v>
      </c>
      <c r="AJ41" s="33"/>
      <c r="AK41" s="32"/>
      <c r="AL41" s="33"/>
      <c r="AM41" s="33"/>
      <c r="AN41" s="32"/>
      <c r="AO41" s="66"/>
      <c r="AP41" s="66"/>
      <c r="AQ41" s="65"/>
      <c r="AR41" s="32"/>
      <c r="AS41" s="33"/>
      <c r="AT41" s="33"/>
      <c r="AU41" s="33"/>
      <c r="AV41" s="33"/>
      <c r="AW41" s="32"/>
      <c r="AX41" s="33">
        <v>0</v>
      </c>
      <c r="AY41" s="33">
        <v>0</v>
      </c>
      <c r="AZ41" s="32"/>
      <c r="BA41" s="32">
        <v>0</v>
      </c>
      <c r="BB41" s="32">
        <v>0</v>
      </c>
      <c r="BC41" s="32"/>
      <c r="BD41" s="32">
        <v>4257.3</v>
      </c>
      <c r="BE41" s="65"/>
      <c r="BF41" s="65">
        <f t="shared" si="0"/>
        <v>0</v>
      </c>
      <c r="BG41" s="33">
        <v>5418.5</v>
      </c>
      <c r="BH41" s="33">
        <v>1088.8</v>
      </c>
      <c r="BI41" s="32">
        <f t="shared" si="4"/>
        <v>20.094121989480481</v>
      </c>
      <c r="BJ41" s="32"/>
      <c r="BK41" s="32"/>
      <c r="BL41" s="32"/>
      <c r="BM41" s="33">
        <v>0</v>
      </c>
      <c r="BN41" s="33"/>
      <c r="BO41" s="32"/>
      <c r="BP41" s="33">
        <v>0</v>
      </c>
      <c r="BQ41" s="33">
        <v>0</v>
      </c>
      <c r="BR41" s="32"/>
      <c r="BS41" s="33">
        <v>6139</v>
      </c>
      <c r="BT41" s="33">
        <v>1191.2</v>
      </c>
      <c r="BU41" s="33">
        <f t="shared" si="5"/>
        <v>19.403811695715913</v>
      </c>
      <c r="BV41" s="33">
        <v>10683.7</v>
      </c>
      <c r="BW41" s="134"/>
      <c r="BX41" s="136"/>
      <c r="BY41" s="33"/>
      <c r="BZ41" s="136"/>
      <c r="CA41" s="136"/>
      <c r="CB41" s="33">
        <v>3184.2</v>
      </c>
      <c r="CC41" s="136"/>
      <c r="CD41" s="136"/>
      <c r="CE41" s="33"/>
      <c r="CF41" s="136"/>
      <c r="CG41" s="136"/>
      <c r="CH41" s="33"/>
      <c r="CI41" s="136"/>
      <c r="CJ41" s="136"/>
      <c r="CK41" s="33"/>
      <c r="CL41" s="136"/>
      <c r="CM41" s="136"/>
      <c r="CN41" s="33"/>
      <c r="CO41" s="136"/>
      <c r="CP41" s="136"/>
      <c r="CQ41" s="33"/>
      <c r="CR41" s="136"/>
      <c r="CS41" s="136"/>
      <c r="CT41" s="33"/>
      <c r="CU41" s="136"/>
      <c r="CV41" s="136"/>
      <c r="CW41" s="33"/>
      <c r="CX41" s="136"/>
      <c r="CY41" s="136"/>
      <c r="CZ41" s="33"/>
      <c r="DA41" s="136"/>
      <c r="DB41" s="136"/>
      <c r="DC41" s="33"/>
      <c r="DD41" s="136"/>
      <c r="DE41" s="136"/>
      <c r="DF41" s="33"/>
      <c r="DG41" s="136"/>
      <c r="DH41" s="136"/>
    </row>
    <row r="42" spans="1:112" ht="15.75" x14ac:dyDescent="0.25">
      <c r="A42" s="76" t="s">
        <v>158</v>
      </c>
      <c r="B42" s="132">
        <f t="shared" si="2"/>
        <v>42129.653939999989</v>
      </c>
      <c r="C42" s="132">
        <f t="shared" si="3"/>
        <v>3385.3</v>
      </c>
      <c r="D42" s="32">
        <f t="shared" si="1"/>
        <v>8.0354327258924574</v>
      </c>
      <c r="E42" s="33"/>
      <c r="F42" s="33"/>
      <c r="G42" s="32"/>
      <c r="H42" s="32">
        <v>0</v>
      </c>
      <c r="I42" s="32">
        <v>0</v>
      </c>
      <c r="J42" s="32"/>
      <c r="K42" s="33"/>
      <c r="L42" s="33"/>
      <c r="M42" s="32"/>
      <c r="N42" s="33"/>
      <c r="O42" s="33"/>
      <c r="P42" s="32"/>
      <c r="Q42" s="33">
        <v>935</v>
      </c>
      <c r="R42" s="33"/>
      <c r="S42" s="32">
        <f t="shared" si="6"/>
        <v>0</v>
      </c>
      <c r="T42" s="33">
        <v>0</v>
      </c>
      <c r="U42" s="33">
        <v>0</v>
      </c>
      <c r="V42" s="32"/>
      <c r="W42" s="33">
        <v>21.748939999999997</v>
      </c>
      <c r="X42" s="33"/>
      <c r="Y42" s="32"/>
      <c r="Z42" s="33">
        <v>95.328000000000003</v>
      </c>
      <c r="AA42" s="33"/>
      <c r="AB42" s="32"/>
      <c r="AC42" s="33">
        <v>2561.377</v>
      </c>
      <c r="AD42" s="33"/>
      <c r="AE42" s="32"/>
      <c r="AF42" s="33">
        <v>100</v>
      </c>
      <c r="AG42" s="33"/>
      <c r="AH42" s="32"/>
      <c r="AI42" s="33"/>
      <c r="AJ42" s="33"/>
      <c r="AK42" s="32"/>
      <c r="AL42" s="33"/>
      <c r="AM42" s="33"/>
      <c r="AN42" s="32"/>
      <c r="AO42" s="66"/>
      <c r="AP42" s="66"/>
      <c r="AQ42" s="65"/>
      <c r="AR42" s="32"/>
      <c r="AS42" s="33"/>
      <c r="AT42" s="33"/>
      <c r="AU42" s="33"/>
      <c r="AV42" s="33"/>
      <c r="AW42" s="32"/>
      <c r="AX42" s="33">
        <v>0</v>
      </c>
      <c r="AY42" s="33">
        <v>0</v>
      </c>
      <c r="AZ42" s="32"/>
      <c r="BA42" s="32">
        <v>0</v>
      </c>
      <c r="BB42" s="32">
        <v>0</v>
      </c>
      <c r="BC42" s="32"/>
      <c r="BD42" s="32">
        <v>13158</v>
      </c>
      <c r="BE42" s="65"/>
      <c r="BF42" s="65">
        <f t="shared" si="0"/>
        <v>0</v>
      </c>
      <c r="BG42" s="33">
        <v>4275.8</v>
      </c>
      <c r="BH42" s="33">
        <v>425.5</v>
      </c>
      <c r="BI42" s="32">
        <f t="shared" si="4"/>
        <v>9.9513541325599881</v>
      </c>
      <c r="BJ42" s="32"/>
      <c r="BK42" s="32"/>
      <c r="BL42" s="32"/>
      <c r="BM42" s="33">
        <v>0</v>
      </c>
      <c r="BN42" s="33"/>
      <c r="BO42" s="32"/>
      <c r="BP42" s="33">
        <v>0</v>
      </c>
      <c r="BQ42" s="33">
        <v>0</v>
      </c>
      <c r="BR42" s="32"/>
      <c r="BS42" s="33">
        <v>11839</v>
      </c>
      <c r="BT42" s="33">
        <v>2959.8</v>
      </c>
      <c r="BU42" s="33">
        <f t="shared" si="5"/>
        <v>25.000422332967315</v>
      </c>
      <c r="BV42" s="33">
        <v>5959.2</v>
      </c>
      <c r="BW42" s="134"/>
      <c r="BX42" s="136"/>
      <c r="BY42" s="33"/>
      <c r="BZ42" s="136"/>
      <c r="CA42" s="136"/>
      <c r="CB42" s="33">
        <v>3184.2</v>
      </c>
      <c r="CC42" s="136"/>
      <c r="CD42" s="136"/>
      <c r="CE42" s="33"/>
      <c r="CF42" s="136"/>
      <c r="CG42" s="136"/>
      <c r="CH42" s="33"/>
      <c r="CI42" s="136"/>
      <c r="CJ42" s="136"/>
      <c r="CK42" s="33"/>
      <c r="CL42" s="136"/>
      <c r="CM42" s="136"/>
      <c r="CN42" s="33"/>
      <c r="CO42" s="136"/>
      <c r="CP42" s="136"/>
      <c r="CQ42" s="33"/>
      <c r="CR42" s="136"/>
      <c r="CS42" s="136"/>
      <c r="CT42" s="33"/>
      <c r="CU42" s="136"/>
      <c r="CV42" s="136"/>
      <c r="CW42" s="33"/>
      <c r="CX42" s="136"/>
      <c r="CY42" s="136"/>
      <c r="CZ42" s="33"/>
      <c r="DA42" s="136"/>
      <c r="DB42" s="136"/>
      <c r="DC42" s="33"/>
      <c r="DD42" s="136"/>
      <c r="DE42" s="136"/>
      <c r="DF42" s="33"/>
      <c r="DG42" s="136"/>
      <c r="DH42" s="136"/>
    </row>
    <row r="43" spans="1:112" ht="15.75" x14ac:dyDescent="0.25">
      <c r="A43" s="76" t="s">
        <v>159</v>
      </c>
      <c r="B43" s="132">
        <f t="shared" si="2"/>
        <v>26597.6672</v>
      </c>
      <c r="C43" s="132">
        <f t="shared" si="3"/>
        <v>1414.6</v>
      </c>
      <c r="D43" s="32">
        <f t="shared" si="1"/>
        <v>5.3185115422453286</v>
      </c>
      <c r="E43" s="33"/>
      <c r="F43" s="33"/>
      <c r="G43" s="32"/>
      <c r="H43" s="32">
        <v>0</v>
      </c>
      <c r="I43" s="32">
        <v>0</v>
      </c>
      <c r="J43" s="32"/>
      <c r="K43" s="33">
        <v>1200</v>
      </c>
      <c r="L43" s="33"/>
      <c r="M43" s="32"/>
      <c r="N43" s="33"/>
      <c r="O43" s="33"/>
      <c r="P43" s="32"/>
      <c r="Q43" s="33"/>
      <c r="R43" s="33"/>
      <c r="S43" s="32"/>
      <c r="T43" s="33">
        <v>0</v>
      </c>
      <c r="U43" s="33">
        <v>0</v>
      </c>
      <c r="V43" s="32"/>
      <c r="W43" s="33">
        <v>5.5851099999999994</v>
      </c>
      <c r="X43" s="33"/>
      <c r="Y43" s="32"/>
      <c r="Z43" s="33">
        <v>95.328000000000003</v>
      </c>
      <c r="AA43" s="33"/>
      <c r="AB43" s="32"/>
      <c r="AC43" s="33"/>
      <c r="AD43" s="33"/>
      <c r="AE43" s="32"/>
      <c r="AF43" s="33">
        <v>100</v>
      </c>
      <c r="AG43" s="33"/>
      <c r="AH43" s="32"/>
      <c r="AI43" s="33"/>
      <c r="AJ43" s="33"/>
      <c r="AK43" s="32"/>
      <c r="AL43" s="33"/>
      <c r="AM43" s="33"/>
      <c r="AN43" s="32"/>
      <c r="AO43" s="66"/>
      <c r="AP43" s="66"/>
      <c r="AQ43" s="65"/>
      <c r="AR43" s="32"/>
      <c r="AS43" s="33"/>
      <c r="AT43" s="33"/>
      <c r="AU43" s="33"/>
      <c r="AV43" s="33"/>
      <c r="AW43" s="32"/>
      <c r="AX43" s="33">
        <v>0</v>
      </c>
      <c r="AY43" s="33">
        <v>0</v>
      </c>
      <c r="AZ43" s="32"/>
      <c r="BA43" s="32">
        <v>0</v>
      </c>
      <c r="BB43" s="32">
        <v>0</v>
      </c>
      <c r="BC43" s="32"/>
      <c r="BD43" s="32">
        <v>4558.1000000000004</v>
      </c>
      <c r="BE43" s="65"/>
      <c r="BF43" s="65">
        <f t="shared" si="0"/>
        <v>0</v>
      </c>
      <c r="BG43" s="33">
        <v>3742.4</v>
      </c>
      <c r="BH43" s="33">
        <v>775.3</v>
      </c>
      <c r="BI43" s="32">
        <f t="shared" si="4"/>
        <v>20.716652415562205</v>
      </c>
      <c r="BJ43" s="32"/>
      <c r="BK43" s="32"/>
      <c r="BL43" s="32"/>
      <c r="BM43" s="33">
        <v>0</v>
      </c>
      <c r="BN43" s="33"/>
      <c r="BO43" s="32"/>
      <c r="BP43" s="33">
        <v>0</v>
      </c>
      <c r="BQ43" s="33">
        <v>0</v>
      </c>
      <c r="BR43" s="32"/>
      <c r="BS43" s="33">
        <v>4864</v>
      </c>
      <c r="BT43" s="33">
        <v>639.29999999999995</v>
      </c>
      <c r="BU43" s="33">
        <f t="shared" si="5"/>
        <v>13.143503289473681</v>
      </c>
      <c r="BV43" s="33">
        <v>681</v>
      </c>
      <c r="BW43" s="134"/>
      <c r="BX43" s="136"/>
      <c r="BY43" s="33"/>
      <c r="BZ43" s="136"/>
      <c r="CA43" s="136"/>
      <c r="CB43" s="33">
        <v>1592.1</v>
      </c>
      <c r="CC43" s="136"/>
      <c r="CD43" s="136"/>
      <c r="CE43" s="33"/>
      <c r="CF43" s="136"/>
      <c r="CG43" s="136"/>
      <c r="CH43" s="33">
        <v>5000.2</v>
      </c>
      <c r="CI43" s="136"/>
      <c r="CJ43" s="136"/>
      <c r="CK43" s="33"/>
      <c r="CL43" s="136"/>
      <c r="CM43" s="136"/>
      <c r="CN43" s="33"/>
      <c r="CO43" s="136"/>
      <c r="CP43" s="136"/>
      <c r="CQ43" s="33"/>
      <c r="CR43" s="136"/>
      <c r="CS43" s="136"/>
      <c r="CT43" s="33"/>
      <c r="CU43" s="136"/>
      <c r="CV43" s="136"/>
      <c r="CW43" s="33"/>
      <c r="CX43" s="136"/>
      <c r="CY43" s="136"/>
      <c r="CZ43" s="33"/>
      <c r="DA43" s="136"/>
      <c r="DB43" s="136"/>
      <c r="DC43" s="33"/>
      <c r="DD43" s="136"/>
      <c r="DE43" s="136"/>
      <c r="DF43" s="33">
        <v>4758.9540900000002</v>
      </c>
      <c r="DG43" s="136"/>
      <c r="DH43" s="136"/>
    </row>
    <row r="44" spans="1:112" ht="15.75" x14ac:dyDescent="0.25">
      <c r="A44" s="76" t="s">
        <v>160</v>
      </c>
      <c r="B44" s="132">
        <f t="shared" si="2"/>
        <v>25407.802449999999</v>
      </c>
      <c r="C44" s="132">
        <f t="shared" si="3"/>
        <v>1922.7</v>
      </c>
      <c r="D44" s="32">
        <f t="shared" si="1"/>
        <v>7.5673604743412195</v>
      </c>
      <c r="E44" s="33"/>
      <c r="F44" s="33"/>
      <c r="G44" s="32"/>
      <c r="H44" s="32">
        <v>0</v>
      </c>
      <c r="I44" s="32">
        <v>0</v>
      </c>
      <c r="J44" s="32"/>
      <c r="K44" s="33">
        <v>1000</v>
      </c>
      <c r="L44" s="33"/>
      <c r="M44" s="32">
        <f t="shared" si="7"/>
        <v>0</v>
      </c>
      <c r="N44" s="33"/>
      <c r="O44" s="33"/>
      <c r="P44" s="32"/>
      <c r="Q44" s="33">
        <v>367.2</v>
      </c>
      <c r="R44" s="33"/>
      <c r="S44" s="32">
        <f t="shared" si="6"/>
        <v>0</v>
      </c>
      <c r="T44" s="33">
        <v>0</v>
      </c>
      <c r="U44" s="33">
        <v>0</v>
      </c>
      <c r="V44" s="32"/>
      <c r="W44" s="33">
        <v>9.7744499999999999</v>
      </c>
      <c r="X44" s="33"/>
      <c r="Y44" s="32"/>
      <c r="Z44" s="33">
        <v>95.328000000000003</v>
      </c>
      <c r="AA44" s="33"/>
      <c r="AB44" s="32"/>
      <c r="AC44" s="33"/>
      <c r="AD44" s="33"/>
      <c r="AE44" s="32"/>
      <c r="AF44" s="33">
        <v>100</v>
      </c>
      <c r="AG44" s="33"/>
      <c r="AH44" s="32"/>
      <c r="AI44" s="33">
        <v>50</v>
      </c>
      <c r="AJ44" s="33"/>
      <c r="AK44" s="32"/>
      <c r="AL44" s="33"/>
      <c r="AM44" s="33"/>
      <c r="AN44" s="32"/>
      <c r="AO44" s="66"/>
      <c r="AP44" s="66"/>
      <c r="AQ44" s="65"/>
      <c r="AR44" s="32"/>
      <c r="AS44" s="33"/>
      <c r="AT44" s="33"/>
      <c r="AU44" s="33"/>
      <c r="AV44" s="33"/>
      <c r="AW44" s="32"/>
      <c r="AX44" s="33">
        <v>0</v>
      </c>
      <c r="AY44" s="33">
        <v>0</v>
      </c>
      <c r="AZ44" s="32"/>
      <c r="BA44" s="32">
        <v>0</v>
      </c>
      <c r="BB44" s="32">
        <v>0</v>
      </c>
      <c r="BC44" s="32"/>
      <c r="BD44" s="32">
        <v>5664.2</v>
      </c>
      <c r="BE44" s="65"/>
      <c r="BF44" s="65">
        <f t="shared" si="0"/>
        <v>0</v>
      </c>
      <c r="BG44" s="33">
        <v>3685</v>
      </c>
      <c r="BH44" s="33">
        <v>867</v>
      </c>
      <c r="BI44" s="32">
        <f t="shared" si="4"/>
        <v>23.527815468113975</v>
      </c>
      <c r="BJ44" s="32"/>
      <c r="BK44" s="32"/>
      <c r="BL44" s="32"/>
      <c r="BM44" s="33">
        <v>0</v>
      </c>
      <c r="BN44" s="33"/>
      <c r="BO44" s="32"/>
      <c r="BP44" s="33">
        <v>0</v>
      </c>
      <c r="BQ44" s="33">
        <v>0</v>
      </c>
      <c r="BR44" s="32"/>
      <c r="BS44" s="33">
        <v>7135</v>
      </c>
      <c r="BT44" s="33">
        <v>1055.7</v>
      </c>
      <c r="BU44" s="33">
        <f t="shared" si="5"/>
        <v>14.796075683251578</v>
      </c>
      <c r="BV44" s="33">
        <v>5709.2</v>
      </c>
      <c r="BW44" s="134"/>
      <c r="BX44" s="136"/>
      <c r="BY44" s="33"/>
      <c r="BZ44" s="136"/>
      <c r="CA44" s="136"/>
      <c r="CB44" s="33">
        <v>1592.1</v>
      </c>
      <c r="CC44" s="136"/>
      <c r="CD44" s="136"/>
      <c r="CE44" s="33"/>
      <c r="CF44" s="136"/>
      <c r="CG44" s="136"/>
      <c r="CH44" s="33"/>
      <c r="CI44" s="136"/>
      <c r="CJ44" s="136"/>
      <c r="CK44" s="33"/>
      <c r="CL44" s="136"/>
      <c r="CM44" s="136"/>
      <c r="CN44" s="33"/>
      <c r="CO44" s="136"/>
      <c r="CP44" s="136"/>
      <c r="CQ44" s="33"/>
      <c r="CR44" s="136"/>
      <c r="CS44" s="136"/>
      <c r="CT44" s="33"/>
      <c r="CU44" s="136"/>
      <c r="CV44" s="136"/>
      <c r="CW44" s="33"/>
      <c r="CX44" s="136"/>
      <c r="CY44" s="136"/>
      <c r="CZ44" s="33"/>
      <c r="DA44" s="136"/>
      <c r="DB44" s="136"/>
      <c r="DC44" s="33"/>
      <c r="DD44" s="136"/>
      <c r="DE44" s="136"/>
      <c r="DF44" s="33"/>
      <c r="DG44" s="136"/>
      <c r="DH44" s="136"/>
    </row>
    <row r="45" spans="1:112" ht="15.75" x14ac:dyDescent="0.25">
      <c r="A45" s="76" t="s">
        <v>161</v>
      </c>
      <c r="B45" s="132">
        <f t="shared" si="2"/>
        <v>22193.056860000001</v>
      </c>
      <c r="C45" s="132">
        <f t="shared" si="3"/>
        <v>2431.1</v>
      </c>
      <c r="D45" s="32">
        <f t="shared" si="1"/>
        <v>10.954326911051766</v>
      </c>
      <c r="E45" s="33"/>
      <c r="F45" s="33"/>
      <c r="G45" s="32"/>
      <c r="H45" s="32">
        <v>0</v>
      </c>
      <c r="I45" s="32">
        <v>0</v>
      </c>
      <c r="J45" s="32"/>
      <c r="K45" s="33"/>
      <c r="L45" s="33"/>
      <c r="M45" s="32"/>
      <c r="N45" s="33"/>
      <c r="O45" s="33"/>
      <c r="P45" s="32"/>
      <c r="Q45" s="33">
        <v>794.8</v>
      </c>
      <c r="R45" s="33"/>
      <c r="S45" s="32">
        <f t="shared" si="6"/>
        <v>0</v>
      </c>
      <c r="T45" s="33">
        <v>0</v>
      </c>
      <c r="U45" s="33">
        <v>0</v>
      </c>
      <c r="V45" s="32"/>
      <c r="W45" s="33">
        <v>11.42886</v>
      </c>
      <c r="X45" s="33"/>
      <c r="Y45" s="32"/>
      <c r="Z45" s="33">
        <v>95.328000000000003</v>
      </c>
      <c r="AA45" s="33"/>
      <c r="AB45" s="32"/>
      <c r="AC45" s="33"/>
      <c r="AD45" s="33"/>
      <c r="AE45" s="32"/>
      <c r="AF45" s="33"/>
      <c r="AG45" s="33"/>
      <c r="AH45" s="32"/>
      <c r="AI45" s="33">
        <v>50</v>
      </c>
      <c r="AJ45" s="33"/>
      <c r="AK45" s="32"/>
      <c r="AL45" s="33"/>
      <c r="AM45" s="33"/>
      <c r="AN45" s="32"/>
      <c r="AO45" s="66"/>
      <c r="AP45" s="66"/>
      <c r="AQ45" s="65"/>
      <c r="AR45" s="32"/>
      <c r="AS45" s="33"/>
      <c r="AT45" s="33"/>
      <c r="AU45" s="33"/>
      <c r="AV45" s="33"/>
      <c r="AW45" s="32"/>
      <c r="AX45" s="33">
        <v>0</v>
      </c>
      <c r="AY45" s="33">
        <v>0</v>
      </c>
      <c r="AZ45" s="32"/>
      <c r="BA45" s="32">
        <v>0</v>
      </c>
      <c r="BB45" s="32">
        <v>0</v>
      </c>
      <c r="BC45" s="32"/>
      <c r="BD45" s="32">
        <v>5014.2</v>
      </c>
      <c r="BE45" s="65"/>
      <c r="BF45" s="65">
        <f t="shared" si="0"/>
        <v>0</v>
      </c>
      <c r="BG45" s="33">
        <v>1860.8</v>
      </c>
      <c r="BH45" s="33">
        <v>275.10000000000002</v>
      </c>
      <c r="BI45" s="32">
        <f t="shared" si="4"/>
        <v>14.783963886500432</v>
      </c>
      <c r="BJ45" s="32"/>
      <c r="BK45" s="32"/>
      <c r="BL45" s="32"/>
      <c r="BM45" s="33">
        <v>0</v>
      </c>
      <c r="BN45" s="33"/>
      <c r="BO45" s="32"/>
      <c r="BP45" s="33">
        <v>0</v>
      </c>
      <c r="BQ45" s="33">
        <v>0</v>
      </c>
      <c r="BR45" s="32"/>
      <c r="BS45" s="33">
        <v>10707</v>
      </c>
      <c r="BT45" s="33">
        <v>2156</v>
      </c>
      <c r="BU45" s="33">
        <f t="shared" si="5"/>
        <v>20.136359391052583</v>
      </c>
      <c r="BV45" s="33">
        <v>475.3</v>
      </c>
      <c r="BW45" s="134"/>
      <c r="BX45" s="136"/>
      <c r="BY45" s="33"/>
      <c r="BZ45" s="136"/>
      <c r="CA45" s="136"/>
      <c r="CB45" s="33">
        <v>3184.2</v>
      </c>
      <c r="CC45" s="136"/>
      <c r="CD45" s="136"/>
      <c r="CE45" s="33"/>
      <c r="CF45" s="136"/>
      <c r="CG45" s="136"/>
      <c r="CH45" s="33"/>
      <c r="CI45" s="136"/>
      <c r="CJ45" s="136"/>
      <c r="CK45" s="33"/>
      <c r="CL45" s="136"/>
      <c r="CM45" s="136"/>
      <c r="CN45" s="33"/>
      <c r="CO45" s="136"/>
      <c r="CP45" s="136"/>
      <c r="CQ45" s="33"/>
      <c r="CR45" s="136"/>
      <c r="CS45" s="136"/>
      <c r="CT45" s="33"/>
      <c r="CU45" s="136"/>
      <c r="CV45" s="136"/>
      <c r="CW45" s="33"/>
      <c r="CX45" s="136"/>
      <c r="CY45" s="136"/>
      <c r="CZ45" s="33"/>
      <c r="DA45" s="136"/>
      <c r="DB45" s="136"/>
      <c r="DC45" s="33"/>
      <c r="DD45" s="136"/>
      <c r="DE45" s="136"/>
      <c r="DF45" s="33"/>
      <c r="DG45" s="136"/>
      <c r="DH45" s="136"/>
    </row>
    <row r="46" spans="1:112" ht="15.75" x14ac:dyDescent="0.25">
      <c r="A46" s="76" t="s">
        <v>162</v>
      </c>
      <c r="B46" s="132">
        <f t="shared" si="2"/>
        <v>1093942.29024</v>
      </c>
      <c r="C46" s="132">
        <f t="shared" si="3"/>
        <v>251088.4</v>
      </c>
      <c r="D46" s="32">
        <f t="shared" si="1"/>
        <v>22.952618455303863</v>
      </c>
      <c r="E46" s="33"/>
      <c r="F46" s="33"/>
      <c r="G46" s="32"/>
      <c r="H46" s="32">
        <v>1573.1</v>
      </c>
      <c r="I46" s="32"/>
      <c r="J46" s="32">
        <f>I46/H46*100</f>
        <v>0</v>
      </c>
      <c r="K46" s="33">
        <v>1500.9</v>
      </c>
      <c r="L46" s="33"/>
      <c r="M46" s="32">
        <f>L46/K46*100</f>
        <v>0</v>
      </c>
      <c r="N46" s="33">
        <v>229617</v>
      </c>
      <c r="O46" s="33">
        <v>229617</v>
      </c>
      <c r="P46" s="32">
        <f t="shared" ref="P46" si="8">O46/N46*100</f>
        <v>100</v>
      </c>
      <c r="Q46" s="33">
        <v>17523.400000000001</v>
      </c>
      <c r="R46" s="33"/>
      <c r="S46" s="32">
        <f t="shared" si="6"/>
        <v>0</v>
      </c>
      <c r="T46" s="33">
        <v>0</v>
      </c>
      <c r="U46" s="33">
        <v>0</v>
      </c>
      <c r="V46" s="32"/>
      <c r="W46" s="33">
        <v>159.68974</v>
      </c>
      <c r="X46" s="33"/>
      <c r="Y46" s="32"/>
      <c r="Z46" s="33">
        <v>190.66050000000001</v>
      </c>
      <c r="AA46" s="33"/>
      <c r="AB46" s="32"/>
      <c r="AC46" s="33">
        <v>2370.64</v>
      </c>
      <c r="AD46" s="33">
        <v>0</v>
      </c>
      <c r="AE46" s="32"/>
      <c r="AF46" s="33">
        <v>100</v>
      </c>
      <c r="AG46" s="33"/>
      <c r="AH46" s="32"/>
      <c r="AI46" s="33">
        <v>100</v>
      </c>
      <c r="AJ46" s="33"/>
      <c r="AK46" s="32"/>
      <c r="AL46" s="33"/>
      <c r="AM46" s="33"/>
      <c r="AN46" s="32"/>
      <c r="AO46" s="66"/>
      <c r="AP46" s="66"/>
      <c r="AQ46" s="65"/>
      <c r="AR46" s="32"/>
      <c r="AS46" s="33"/>
      <c r="AT46" s="33"/>
      <c r="AU46" s="33"/>
      <c r="AV46" s="33"/>
      <c r="AW46" s="32"/>
      <c r="AX46" s="33">
        <v>2192.9</v>
      </c>
      <c r="AY46" s="33">
        <v>0</v>
      </c>
      <c r="AZ46" s="32"/>
      <c r="BA46" s="32"/>
      <c r="BB46" s="32"/>
      <c r="BC46" s="32"/>
      <c r="BD46" s="32">
        <v>15213.1</v>
      </c>
      <c r="BE46" s="65"/>
      <c r="BF46" s="65">
        <f t="shared" si="0"/>
        <v>0</v>
      </c>
      <c r="BG46" s="33">
        <v>40468.800000000003</v>
      </c>
      <c r="BH46" s="33">
        <v>6737.6</v>
      </c>
      <c r="BI46" s="32">
        <f t="shared" si="4"/>
        <v>16.648875182856919</v>
      </c>
      <c r="BJ46" s="32"/>
      <c r="BK46" s="32"/>
      <c r="BL46" s="32"/>
      <c r="BM46" s="33">
        <v>0</v>
      </c>
      <c r="BN46" s="33"/>
      <c r="BO46" s="32"/>
      <c r="BP46" s="33">
        <v>0</v>
      </c>
      <c r="BQ46" s="33">
        <v>0</v>
      </c>
      <c r="BR46" s="32"/>
      <c r="BS46" s="33">
        <v>71381</v>
      </c>
      <c r="BT46" s="33">
        <v>14733.8</v>
      </c>
      <c r="BU46" s="33">
        <f t="shared" si="5"/>
        <v>20.641066950589089</v>
      </c>
      <c r="BV46" s="33">
        <v>55223.7</v>
      </c>
      <c r="BW46" s="33"/>
      <c r="BX46" s="33">
        <f>BW46/BV46*100</f>
        <v>0</v>
      </c>
      <c r="BY46" s="33"/>
      <c r="BZ46" s="33"/>
      <c r="CA46" s="33"/>
      <c r="CB46" s="33">
        <v>6368.4</v>
      </c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>
        <v>649959</v>
      </c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</row>
    <row r="47" spans="1:112" ht="15.75" x14ac:dyDescent="0.25">
      <c r="A47" s="110" t="s">
        <v>163</v>
      </c>
      <c r="B47" s="53">
        <f>SUM(B48:B51)</f>
        <v>4048337.2619100004</v>
      </c>
      <c r="C47" s="53">
        <f>SUM(C48:C51)</f>
        <v>40851.900000000009</v>
      </c>
      <c r="D47" s="53">
        <f t="shared" si="1"/>
        <v>1.0091031788375786</v>
      </c>
      <c r="E47" s="53">
        <f>SUM(E48:E51)</f>
        <v>0</v>
      </c>
      <c r="F47" s="53">
        <f>SUM(F48:F51)</f>
        <v>0</v>
      </c>
      <c r="G47" s="53"/>
      <c r="H47" s="53"/>
      <c r="I47" s="53"/>
      <c r="J47" s="53"/>
      <c r="K47" s="53">
        <v>0</v>
      </c>
      <c r="L47" s="53">
        <v>0</v>
      </c>
      <c r="M47" s="53"/>
      <c r="N47" s="53">
        <f t="shared" ref="N47:BH47" si="9">SUM(N48:N51)</f>
        <v>0</v>
      </c>
      <c r="O47" s="53">
        <f t="shared" si="9"/>
        <v>0</v>
      </c>
      <c r="P47" s="53"/>
      <c r="Q47" s="53">
        <f t="shared" si="9"/>
        <v>12497</v>
      </c>
      <c r="R47" s="53">
        <f t="shared" si="9"/>
        <v>0</v>
      </c>
      <c r="S47" s="53">
        <f>R47/Q47*100</f>
        <v>0</v>
      </c>
      <c r="T47" s="53"/>
      <c r="U47" s="53"/>
      <c r="V47" s="53"/>
      <c r="W47" s="53">
        <f t="shared" si="9"/>
        <v>438.16190999999998</v>
      </c>
      <c r="X47" s="53">
        <f t="shared" si="9"/>
        <v>0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105"/>
      <c r="AP47" s="105"/>
      <c r="AQ47" s="105"/>
      <c r="AR47" s="53">
        <f>SUM(AR48:AR51)</f>
        <v>395000</v>
      </c>
      <c r="AS47" s="53">
        <f t="shared" si="9"/>
        <v>0</v>
      </c>
      <c r="AT47" s="53">
        <f>AS47/AR47*100</f>
        <v>0</v>
      </c>
      <c r="AU47" s="53">
        <f t="shared" si="9"/>
        <v>999900</v>
      </c>
      <c r="AV47" s="53">
        <f t="shared" si="9"/>
        <v>0</v>
      </c>
      <c r="AW47" s="53">
        <f>AV47/AU47*100</f>
        <v>0</v>
      </c>
      <c r="AX47" s="53"/>
      <c r="AY47" s="53"/>
      <c r="AZ47" s="53"/>
      <c r="BA47" s="53"/>
      <c r="BB47" s="53"/>
      <c r="BC47" s="53"/>
      <c r="BD47" s="105"/>
      <c r="BE47" s="105"/>
      <c r="BF47" s="105"/>
      <c r="BG47" s="53">
        <f t="shared" si="9"/>
        <v>133443.5</v>
      </c>
      <c r="BH47" s="53">
        <f t="shared" si="9"/>
        <v>29082.300000000003</v>
      </c>
      <c r="BI47" s="53">
        <f t="shared" si="4"/>
        <v>21.79371794055162</v>
      </c>
      <c r="BJ47" s="53">
        <f t="shared" ref="BJ47:BN47" si="10">SUM(BJ48:BJ51)</f>
        <v>0</v>
      </c>
      <c r="BK47" s="53">
        <f t="shared" si="10"/>
        <v>0</v>
      </c>
      <c r="BL47" s="53"/>
      <c r="BM47" s="53">
        <f t="shared" si="10"/>
        <v>333161</v>
      </c>
      <c r="BN47" s="53">
        <f t="shared" si="10"/>
        <v>0</v>
      </c>
      <c r="BO47" s="53">
        <f t="shared" ref="BO47:BO48" si="11">BN47/BM47*100</f>
        <v>0</v>
      </c>
      <c r="BP47" s="53"/>
      <c r="BQ47" s="53"/>
      <c r="BR47" s="53"/>
      <c r="BS47" s="53">
        <f>SUM(BS48:BS51)</f>
        <v>96292</v>
      </c>
      <c r="BT47" s="53">
        <f>SUM(BT48:BT51)</f>
        <v>11769.6</v>
      </c>
      <c r="BU47" s="53">
        <f>BT47/BS47*100</f>
        <v>12.222822248992648</v>
      </c>
      <c r="BV47" s="53">
        <f>SUM(BV48:BV51)</f>
        <v>29112.5</v>
      </c>
      <c r="BW47" s="53">
        <f>SUM(BW48:BW51)</f>
        <v>0</v>
      </c>
      <c r="BX47" s="53">
        <f>BW47/BV47*100</f>
        <v>0</v>
      </c>
      <c r="BY47" s="53">
        <f>SUM(BY48:BY51)</f>
        <v>0</v>
      </c>
      <c r="BZ47" s="53">
        <f>SUM(BZ48:BZ51)</f>
        <v>0</v>
      </c>
      <c r="CA47" s="53"/>
      <c r="CB47" s="53">
        <f>SUM(CB48:CB51)</f>
        <v>0</v>
      </c>
      <c r="CC47" s="53">
        <f>SUM(CC48:CC51)</f>
        <v>0</v>
      </c>
      <c r="CD47" s="53" t="e">
        <f>CC47/CB47*100</f>
        <v>#DIV/0!</v>
      </c>
      <c r="CE47" s="53">
        <f>SUM(CE48:CE51)</f>
        <v>122625</v>
      </c>
      <c r="CF47" s="53">
        <f>SUM(CF48:CF51)</f>
        <v>0</v>
      </c>
      <c r="CG47" s="53">
        <f>CF47/CE47*100</f>
        <v>0</v>
      </c>
      <c r="CH47" s="53">
        <f>SUM(CH48:CH51)</f>
        <v>0</v>
      </c>
      <c r="CI47" s="53">
        <f>SUM(CI48:CI51)</f>
        <v>0</v>
      </c>
      <c r="CJ47" s="53"/>
      <c r="CK47" s="53">
        <f>SUM(CK48:CK51)</f>
        <v>100000</v>
      </c>
      <c r="CL47" s="53">
        <f>SUM(CL48:CL51)</f>
        <v>0</v>
      </c>
      <c r="CM47" s="53"/>
      <c r="CN47" s="53">
        <f>SUM(CN48:CN51)</f>
        <v>650000</v>
      </c>
      <c r="CO47" s="53">
        <f>SUM(CO48:CO51)</f>
        <v>0</v>
      </c>
      <c r="CP47" s="53"/>
      <c r="CQ47" s="53">
        <f>SUM(CQ48:CQ51)</f>
        <v>0</v>
      </c>
      <c r="CR47" s="53">
        <f>SUM(CR48:CR51)</f>
        <v>0</v>
      </c>
      <c r="CS47" s="53"/>
      <c r="CT47" s="53">
        <f>SUM(CT48:CT51)</f>
        <v>792040.8</v>
      </c>
      <c r="CU47" s="53">
        <f>SUM(CU48:CU51)</f>
        <v>0</v>
      </c>
      <c r="CV47" s="53"/>
      <c r="CW47" s="53">
        <f>SUM(CW48:CW51)</f>
        <v>383827.3</v>
      </c>
      <c r="CX47" s="53">
        <f>SUM(CX48:CX51)</f>
        <v>0</v>
      </c>
      <c r="CY47" s="53"/>
      <c r="CZ47" s="53">
        <f>SUM(CZ48:CZ51)</f>
        <v>0</v>
      </c>
      <c r="DA47" s="53">
        <f>SUM(DA48:DA51)</f>
        <v>0</v>
      </c>
      <c r="DB47" s="53"/>
      <c r="DC47" s="53">
        <f>SUM(DC48:DC51)</f>
        <v>0</v>
      </c>
      <c r="DD47" s="53">
        <f>SUM(DD48:DD51)</f>
        <v>0</v>
      </c>
      <c r="DE47" s="53"/>
      <c r="DF47" s="53">
        <f>SUM(DF48:DF51)</f>
        <v>0</v>
      </c>
      <c r="DG47" s="53">
        <f>SUM(DG48:DG51)</f>
        <v>0</v>
      </c>
      <c r="DH47" s="53"/>
    </row>
    <row r="48" spans="1:112" ht="20.25" customHeight="1" x14ac:dyDescent="0.25">
      <c r="A48" s="76" t="s">
        <v>164</v>
      </c>
      <c r="B48" s="132">
        <f t="shared" si="2"/>
        <v>4029918.1619100003</v>
      </c>
      <c r="C48" s="132">
        <f t="shared" si="2"/>
        <v>39201.600000000006</v>
      </c>
      <c r="D48" s="32">
        <f t="shared" si="1"/>
        <v>0.97276417100788481</v>
      </c>
      <c r="E48" s="33"/>
      <c r="F48" s="33"/>
      <c r="G48" s="32"/>
      <c r="H48" s="32"/>
      <c r="I48" s="32"/>
      <c r="J48" s="32"/>
      <c r="K48" s="33"/>
      <c r="L48" s="33"/>
      <c r="M48" s="32"/>
      <c r="N48" s="33"/>
      <c r="O48" s="33"/>
      <c r="P48" s="32"/>
      <c r="Q48" s="33">
        <v>11784.2</v>
      </c>
      <c r="R48" s="33"/>
      <c r="S48" s="32">
        <f>R48/Q48*100</f>
        <v>0</v>
      </c>
      <c r="T48" s="33"/>
      <c r="U48" s="33"/>
      <c r="V48" s="32"/>
      <c r="W48" s="33">
        <v>438.16190999999998</v>
      </c>
      <c r="X48" s="33"/>
      <c r="Y48" s="32"/>
      <c r="Z48" s="33"/>
      <c r="AA48" s="33"/>
      <c r="AB48" s="32"/>
      <c r="AC48" s="33"/>
      <c r="AD48" s="33"/>
      <c r="AE48" s="32"/>
      <c r="AF48" s="33"/>
      <c r="AG48" s="33"/>
      <c r="AH48" s="32"/>
      <c r="AI48" s="33"/>
      <c r="AJ48" s="33"/>
      <c r="AK48" s="32"/>
      <c r="AL48" s="33"/>
      <c r="AM48" s="33"/>
      <c r="AN48" s="32"/>
      <c r="AO48" s="66"/>
      <c r="AP48" s="66"/>
      <c r="AQ48" s="65"/>
      <c r="AR48" s="32">
        <v>395000</v>
      </c>
      <c r="AS48" s="33"/>
      <c r="AT48" s="33">
        <f>AS48/AR48*100</f>
        <v>0</v>
      </c>
      <c r="AU48" s="33">
        <v>999900</v>
      </c>
      <c r="AV48" s="33"/>
      <c r="AW48" s="32">
        <f>AV48/AU48*100</f>
        <v>0</v>
      </c>
      <c r="AX48" s="33"/>
      <c r="AY48" s="33"/>
      <c r="AZ48" s="32"/>
      <c r="BA48" s="32"/>
      <c r="BB48" s="32"/>
      <c r="BC48" s="32"/>
      <c r="BD48" s="65"/>
      <c r="BE48" s="65"/>
      <c r="BF48" s="65"/>
      <c r="BG48" s="33">
        <v>128819.6</v>
      </c>
      <c r="BH48" s="33">
        <v>28586.400000000001</v>
      </c>
      <c r="BI48" s="32">
        <f t="shared" si="4"/>
        <v>22.191033041555787</v>
      </c>
      <c r="BJ48" s="32"/>
      <c r="BK48" s="32"/>
      <c r="BL48" s="32"/>
      <c r="BM48" s="33">
        <v>326577.59999999998</v>
      </c>
      <c r="BN48" s="33"/>
      <c r="BO48" s="32">
        <f t="shared" si="11"/>
        <v>0</v>
      </c>
      <c r="BP48" s="33"/>
      <c r="BQ48" s="33"/>
      <c r="BR48" s="32"/>
      <c r="BS48" s="33">
        <v>89793</v>
      </c>
      <c r="BT48" s="33">
        <v>10615.2</v>
      </c>
      <c r="BU48" s="33">
        <f>BT48/BS48*100</f>
        <v>11.821856937623201</v>
      </c>
      <c r="BV48" s="33">
        <v>29112.5</v>
      </c>
      <c r="BW48" s="134"/>
      <c r="BX48" s="33">
        <f>BW48/BV48*100</f>
        <v>0</v>
      </c>
      <c r="BY48" s="33"/>
      <c r="BZ48" s="136"/>
      <c r="CA48" s="33"/>
      <c r="CB48" s="33"/>
      <c r="CC48" s="136"/>
      <c r="CD48" s="33"/>
      <c r="CE48" s="33">
        <v>122625</v>
      </c>
      <c r="CF48" s="136"/>
      <c r="CG48" s="33"/>
      <c r="CH48" s="33"/>
      <c r="CI48" s="136"/>
      <c r="CJ48" s="33"/>
      <c r="CK48" s="33">
        <v>100000</v>
      </c>
      <c r="CL48" s="136"/>
      <c r="CM48" s="33"/>
      <c r="CN48" s="33">
        <v>650000</v>
      </c>
      <c r="CO48" s="136"/>
      <c r="CP48" s="33"/>
      <c r="CQ48" s="33"/>
      <c r="CR48" s="136"/>
      <c r="CS48" s="33"/>
      <c r="CT48" s="33">
        <v>792040.8</v>
      </c>
      <c r="CU48" s="136"/>
      <c r="CV48" s="33"/>
      <c r="CW48" s="33">
        <v>383827.3</v>
      </c>
      <c r="CX48" s="136"/>
      <c r="CY48" s="33"/>
      <c r="CZ48" s="33"/>
      <c r="DA48" s="136"/>
      <c r="DB48" s="33"/>
      <c r="DC48" s="33"/>
      <c r="DD48" s="136"/>
      <c r="DE48" s="33"/>
      <c r="DF48" s="33"/>
      <c r="DG48" s="136"/>
      <c r="DH48" s="33"/>
    </row>
    <row r="49" spans="1:112" ht="20.25" customHeight="1" x14ac:dyDescent="0.25">
      <c r="A49" s="76" t="s">
        <v>593</v>
      </c>
      <c r="B49" s="132">
        <f t="shared" si="2"/>
        <v>2840.2</v>
      </c>
      <c r="C49" s="132">
        <f t="shared" si="2"/>
        <v>243.5</v>
      </c>
      <c r="D49" s="32">
        <f>C49/B49*100</f>
        <v>8.5733399056404487</v>
      </c>
      <c r="E49" s="33">
        <v>0</v>
      </c>
      <c r="F49" s="33">
        <v>0</v>
      </c>
      <c r="G49" s="32"/>
      <c r="H49" s="32"/>
      <c r="I49" s="32"/>
      <c r="J49" s="32"/>
      <c r="K49" s="33"/>
      <c r="L49" s="33"/>
      <c r="M49" s="32"/>
      <c r="N49" s="33"/>
      <c r="O49" s="33"/>
      <c r="P49" s="32"/>
      <c r="Q49" s="33">
        <v>0</v>
      </c>
      <c r="R49" s="33">
        <v>0</v>
      </c>
      <c r="S49" s="32"/>
      <c r="T49" s="33"/>
      <c r="U49" s="33"/>
      <c r="V49" s="32"/>
      <c r="W49" s="33">
        <v>0</v>
      </c>
      <c r="X49" s="33">
        <v>0</v>
      </c>
      <c r="Y49" s="32"/>
      <c r="Z49" s="33"/>
      <c r="AA49" s="33"/>
      <c r="AB49" s="32"/>
      <c r="AC49" s="33"/>
      <c r="AD49" s="33"/>
      <c r="AE49" s="32"/>
      <c r="AF49" s="33"/>
      <c r="AG49" s="33"/>
      <c r="AH49" s="32"/>
      <c r="AI49" s="33"/>
      <c r="AJ49" s="33"/>
      <c r="AK49" s="32"/>
      <c r="AL49" s="33"/>
      <c r="AM49" s="33"/>
      <c r="AN49" s="32"/>
      <c r="AO49" s="66"/>
      <c r="AP49" s="66"/>
      <c r="AQ49" s="65"/>
      <c r="AR49" s="32"/>
      <c r="AS49" s="33"/>
      <c r="AT49" s="33"/>
      <c r="AU49" s="33"/>
      <c r="AV49" s="33"/>
      <c r="AW49" s="32"/>
      <c r="AX49" s="33"/>
      <c r="AY49" s="33"/>
      <c r="AZ49" s="32"/>
      <c r="BA49" s="32"/>
      <c r="BB49" s="32"/>
      <c r="BC49" s="32"/>
      <c r="BD49" s="65"/>
      <c r="BE49" s="65"/>
      <c r="BF49" s="65"/>
      <c r="BG49" s="33">
        <v>1458.2</v>
      </c>
      <c r="BH49" s="33">
        <v>75.099999999999994</v>
      </c>
      <c r="BI49" s="32">
        <f t="shared" si="4"/>
        <v>5.1501851597860373</v>
      </c>
      <c r="BJ49" s="33"/>
      <c r="BK49" s="33"/>
      <c r="BL49" s="32"/>
      <c r="BM49" s="33">
        <v>604</v>
      </c>
      <c r="BN49" s="33"/>
      <c r="BO49" s="32"/>
      <c r="BP49" s="33"/>
      <c r="BQ49" s="33"/>
      <c r="BR49" s="32"/>
      <c r="BS49" s="33">
        <v>778</v>
      </c>
      <c r="BT49" s="33">
        <v>168.4</v>
      </c>
      <c r="BU49" s="33">
        <f t="shared" ref="BU49:BU51" si="12">BT49/BS49*100</f>
        <v>21.645244215938302</v>
      </c>
      <c r="BV49" s="33"/>
      <c r="BW49" s="134"/>
      <c r="BX49" s="33"/>
      <c r="BY49" s="33"/>
      <c r="BZ49" s="136"/>
      <c r="CA49" s="33"/>
      <c r="CB49" s="33"/>
      <c r="CC49" s="136"/>
      <c r="CD49" s="33"/>
      <c r="CE49" s="33"/>
      <c r="CF49" s="136"/>
      <c r="CG49" s="33"/>
      <c r="CH49" s="33"/>
      <c r="CI49" s="136"/>
      <c r="CJ49" s="33"/>
      <c r="CK49" s="33"/>
      <c r="CL49" s="136"/>
      <c r="CM49" s="33"/>
      <c r="CN49" s="33"/>
      <c r="CO49" s="136"/>
      <c r="CP49" s="33"/>
      <c r="CQ49" s="33"/>
      <c r="CR49" s="136"/>
      <c r="CS49" s="33"/>
      <c r="CT49" s="33"/>
      <c r="CU49" s="136"/>
      <c r="CV49" s="33"/>
      <c r="CW49" s="33"/>
      <c r="CX49" s="136"/>
      <c r="CY49" s="33"/>
      <c r="CZ49" s="33"/>
      <c r="DA49" s="136"/>
      <c r="DB49" s="33"/>
      <c r="DC49" s="33"/>
      <c r="DD49" s="136"/>
      <c r="DE49" s="33"/>
      <c r="DF49" s="33"/>
      <c r="DG49" s="136"/>
      <c r="DH49" s="33"/>
    </row>
    <row r="50" spans="1:112" ht="15.75" x14ac:dyDescent="0.25">
      <c r="A50" s="76" t="s">
        <v>165</v>
      </c>
      <c r="B50" s="132">
        <f t="shared" si="2"/>
        <v>8175.7999999999993</v>
      </c>
      <c r="C50" s="132">
        <f t="shared" si="2"/>
        <v>919.4</v>
      </c>
      <c r="D50" s="32">
        <f t="shared" si="1"/>
        <v>11.245382714841362</v>
      </c>
      <c r="E50" s="33">
        <v>0</v>
      </c>
      <c r="F50" s="33">
        <v>0</v>
      </c>
      <c r="G50" s="32"/>
      <c r="H50" s="32"/>
      <c r="I50" s="32"/>
      <c r="J50" s="32"/>
      <c r="K50" s="33"/>
      <c r="L50" s="33"/>
      <c r="M50" s="32"/>
      <c r="N50" s="33"/>
      <c r="O50" s="33"/>
      <c r="P50" s="32"/>
      <c r="Q50" s="33">
        <v>712.8</v>
      </c>
      <c r="R50" s="33">
        <v>0</v>
      </c>
      <c r="S50" s="32"/>
      <c r="T50" s="33"/>
      <c r="U50" s="33"/>
      <c r="V50" s="32"/>
      <c r="W50" s="33">
        <v>0</v>
      </c>
      <c r="X50" s="33">
        <v>0</v>
      </c>
      <c r="Y50" s="32"/>
      <c r="Z50" s="33"/>
      <c r="AA50" s="33"/>
      <c r="AB50" s="32"/>
      <c r="AC50" s="33"/>
      <c r="AD50" s="33"/>
      <c r="AE50" s="32"/>
      <c r="AF50" s="33"/>
      <c r="AG50" s="33"/>
      <c r="AH50" s="32"/>
      <c r="AI50" s="33"/>
      <c r="AJ50" s="33"/>
      <c r="AK50" s="32"/>
      <c r="AL50" s="33"/>
      <c r="AM50" s="33"/>
      <c r="AN50" s="32"/>
      <c r="AO50" s="66"/>
      <c r="AP50" s="66"/>
      <c r="AQ50" s="65"/>
      <c r="AR50" s="32"/>
      <c r="AS50" s="33"/>
      <c r="AT50" s="33"/>
      <c r="AU50" s="33"/>
      <c r="AV50" s="33"/>
      <c r="AW50" s="32"/>
      <c r="AX50" s="33"/>
      <c r="AY50" s="33"/>
      <c r="AZ50" s="32"/>
      <c r="BA50" s="32"/>
      <c r="BB50" s="32"/>
      <c r="BC50" s="32"/>
      <c r="BD50" s="65"/>
      <c r="BE50" s="65"/>
      <c r="BF50" s="65"/>
      <c r="BG50" s="33">
        <v>1903.1</v>
      </c>
      <c r="BH50" s="33">
        <v>283.39999999999998</v>
      </c>
      <c r="BI50" s="32">
        <f t="shared" si="4"/>
        <v>14.891492827491987</v>
      </c>
      <c r="BJ50" s="33"/>
      <c r="BK50" s="33"/>
      <c r="BL50" s="32"/>
      <c r="BM50" s="33">
        <v>2717.9</v>
      </c>
      <c r="BN50" s="33"/>
      <c r="BO50" s="32"/>
      <c r="BP50" s="33"/>
      <c r="BQ50" s="33"/>
      <c r="BR50" s="32"/>
      <c r="BS50" s="33">
        <v>2842</v>
      </c>
      <c r="BT50" s="33">
        <v>636</v>
      </c>
      <c r="BU50" s="33">
        <f t="shared" si="12"/>
        <v>22.37860661505982</v>
      </c>
      <c r="BV50" s="33"/>
      <c r="BW50" s="134"/>
      <c r="BX50" s="33"/>
      <c r="BY50" s="33"/>
      <c r="BZ50" s="136"/>
      <c r="CA50" s="33"/>
      <c r="CB50" s="33"/>
      <c r="CC50" s="136"/>
      <c r="CD50" s="33"/>
      <c r="CE50" s="33"/>
      <c r="CF50" s="136"/>
      <c r="CG50" s="33"/>
      <c r="CH50" s="33"/>
      <c r="CI50" s="136"/>
      <c r="CJ50" s="33"/>
      <c r="CK50" s="33"/>
      <c r="CL50" s="136"/>
      <c r="CM50" s="33"/>
      <c r="CN50" s="33"/>
      <c r="CO50" s="136"/>
      <c r="CP50" s="33"/>
      <c r="CQ50" s="33"/>
      <c r="CR50" s="136"/>
      <c r="CS50" s="33"/>
      <c r="CT50" s="33"/>
      <c r="CU50" s="136"/>
      <c r="CV50" s="33"/>
      <c r="CW50" s="33"/>
      <c r="CX50" s="136"/>
      <c r="CY50" s="33"/>
      <c r="CZ50" s="33"/>
      <c r="DA50" s="136"/>
      <c r="DB50" s="33"/>
      <c r="DC50" s="33"/>
      <c r="DD50" s="136"/>
      <c r="DE50" s="33"/>
      <c r="DF50" s="33"/>
      <c r="DG50" s="136"/>
      <c r="DH50" s="33"/>
    </row>
    <row r="51" spans="1:112" ht="15.75" x14ac:dyDescent="0.25">
      <c r="A51" s="76" t="s">
        <v>592</v>
      </c>
      <c r="B51" s="132">
        <f t="shared" si="2"/>
        <v>7403.1</v>
      </c>
      <c r="C51" s="132">
        <f t="shared" si="2"/>
        <v>487.4</v>
      </c>
      <c r="D51" s="32">
        <f t="shared" si="1"/>
        <v>6.5837284380867471</v>
      </c>
      <c r="E51" s="33">
        <v>0</v>
      </c>
      <c r="F51" s="33">
        <v>0</v>
      </c>
      <c r="G51" s="32"/>
      <c r="H51" s="32"/>
      <c r="I51" s="32"/>
      <c r="J51" s="32"/>
      <c r="K51" s="33"/>
      <c r="L51" s="33"/>
      <c r="M51" s="32"/>
      <c r="N51" s="33"/>
      <c r="O51" s="33"/>
      <c r="P51" s="32"/>
      <c r="Q51" s="33">
        <v>0</v>
      </c>
      <c r="R51" s="33">
        <v>0</v>
      </c>
      <c r="S51" s="32"/>
      <c r="T51" s="33"/>
      <c r="U51" s="33"/>
      <c r="V51" s="32"/>
      <c r="W51" s="33">
        <v>0</v>
      </c>
      <c r="X51" s="33">
        <v>0</v>
      </c>
      <c r="Y51" s="32"/>
      <c r="Z51" s="33"/>
      <c r="AA51" s="33"/>
      <c r="AB51" s="32"/>
      <c r="AC51" s="33"/>
      <c r="AD51" s="33"/>
      <c r="AE51" s="32"/>
      <c r="AF51" s="33"/>
      <c r="AG51" s="33"/>
      <c r="AH51" s="32"/>
      <c r="AI51" s="33"/>
      <c r="AJ51" s="33"/>
      <c r="AK51" s="32"/>
      <c r="AL51" s="33"/>
      <c r="AM51" s="33"/>
      <c r="AN51" s="32"/>
      <c r="AO51" s="66"/>
      <c r="AP51" s="66"/>
      <c r="AQ51" s="65"/>
      <c r="AR51" s="32"/>
      <c r="AS51" s="33"/>
      <c r="AT51" s="33"/>
      <c r="AU51" s="33"/>
      <c r="AV51" s="33"/>
      <c r="AW51" s="32"/>
      <c r="AX51" s="33"/>
      <c r="AY51" s="33"/>
      <c r="AZ51" s="32"/>
      <c r="BA51" s="32"/>
      <c r="BB51" s="32"/>
      <c r="BC51" s="32"/>
      <c r="BD51" s="65"/>
      <c r="BE51" s="65"/>
      <c r="BF51" s="65"/>
      <c r="BG51" s="33">
        <v>1262.5999999999999</v>
      </c>
      <c r="BH51" s="33">
        <v>137.4</v>
      </c>
      <c r="BI51" s="32">
        <f>BH51/BG51*100</f>
        <v>10.882306351972122</v>
      </c>
      <c r="BJ51" s="33"/>
      <c r="BK51" s="33"/>
      <c r="BL51" s="32"/>
      <c r="BM51" s="33">
        <v>3261.5</v>
      </c>
      <c r="BN51" s="33"/>
      <c r="BO51" s="32">
        <f>BN51/BM51*100</f>
        <v>0</v>
      </c>
      <c r="BP51" s="33"/>
      <c r="BQ51" s="33"/>
      <c r="BR51" s="32"/>
      <c r="BS51" s="33">
        <v>2879</v>
      </c>
      <c r="BT51" s="33">
        <v>350</v>
      </c>
      <c r="BU51" s="33">
        <f t="shared" si="12"/>
        <v>12.156998957971519</v>
      </c>
      <c r="BV51" s="33"/>
      <c r="BW51" s="134"/>
      <c r="BX51" s="33"/>
      <c r="BY51" s="33"/>
      <c r="BZ51" s="136"/>
      <c r="CA51" s="33"/>
      <c r="CB51" s="33"/>
      <c r="CC51" s="136"/>
      <c r="CD51" s="33"/>
      <c r="CE51" s="33"/>
      <c r="CF51" s="136"/>
      <c r="CG51" s="33"/>
      <c r="CH51" s="33"/>
      <c r="CI51" s="136"/>
      <c r="CJ51" s="33"/>
      <c r="CK51" s="33"/>
      <c r="CL51" s="136"/>
      <c r="CM51" s="33"/>
      <c r="CN51" s="33"/>
      <c r="CO51" s="136"/>
      <c r="CP51" s="33"/>
      <c r="CQ51" s="33"/>
      <c r="CR51" s="136"/>
      <c r="CS51" s="33"/>
      <c r="CT51" s="33"/>
      <c r="CU51" s="136"/>
      <c r="CV51" s="33"/>
      <c r="CW51" s="33"/>
      <c r="CX51" s="136"/>
      <c r="CY51" s="33"/>
      <c r="CZ51" s="33"/>
      <c r="DA51" s="136"/>
      <c r="DB51" s="33"/>
      <c r="DC51" s="33"/>
      <c r="DD51" s="136"/>
      <c r="DE51" s="33"/>
      <c r="DF51" s="33"/>
      <c r="DG51" s="136"/>
      <c r="DH51" s="33"/>
    </row>
    <row r="52" spans="1:112" ht="15.75" x14ac:dyDescent="0.25">
      <c r="A52" s="110" t="s">
        <v>166</v>
      </c>
      <c r="B52" s="53">
        <f>SUM(B53:B269)</f>
        <v>698306.60000000009</v>
      </c>
      <c r="C52" s="53">
        <f>SUM(C53:C269)</f>
        <v>3521.7999999999993</v>
      </c>
      <c r="D52" s="53">
        <f t="shared" si="1"/>
        <v>0.50433434253664489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>
        <f>SUM(T53:T269)</f>
        <v>5658.3</v>
      </c>
      <c r="U52" s="53">
        <f>SUM(U53:U269)</f>
        <v>0</v>
      </c>
      <c r="V52" s="53"/>
      <c r="W52" s="53"/>
      <c r="X52" s="53"/>
      <c r="Y52" s="53"/>
      <c r="Z52" s="53"/>
      <c r="AA52" s="53"/>
      <c r="AB52" s="53"/>
      <c r="AC52" s="53">
        <f>SUM(AC53:AC269)</f>
        <v>9833.1</v>
      </c>
      <c r="AD52" s="53">
        <f>SUM(AD53:AD269)</f>
        <v>0</v>
      </c>
      <c r="AE52" s="53"/>
      <c r="AF52" s="53">
        <f>SUM(AF53:AF269)</f>
        <v>200</v>
      </c>
      <c r="AG52" s="53">
        <f>SUM(AG53:AG269)</f>
        <v>0</v>
      </c>
      <c r="AH52" s="53"/>
      <c r="AI52" s="53">
        <f>SUM(AI53:AI269)</f>
        <v>100</v>
      </c>
      <c r="AJ52" s="53">
        <f>SUM(AJ53:AJ269)</f>
        <v>0</v>
      </c>
      <c r="AK52" s="53"/>
      <c r="AL52" s="53">
        <f>SUM(AL53:AL269)</f>
        <v>43953.5</v>
      </c>
      <c r="AM52" s="53">
        <f>SUM(AM53:AM269)</f>
        <v>0</v>
      </c>
      <c r="AN52" s="53">
        <f>AM52/AL52*100</f>
        <v>0</v>
      </c>
      <c r="AO52" s="105"/>
      <c r="AP52" s="105"/>
      <c r="AQ52" s="105"/>
      <c r="AR52" s="53"/>
      <c r="AS52" s="53"/>
      <c r="AT52" s="53"/>
      <c r="AU52" s="53"/>
      <c r="AV52" s="53"/>
      <c r="AW52" s="53"/>
      <c r="AX52" s="53">
        <f>SUM(AX53:AX269)</f>
        <v>17499.899999999998</v>
      </c>
      <c r="AY52" s="53">
        <f>SUM(AY53:AY269)</f>
        <v>0</v>
      </c>
      <c r="AZ52" s="53">
        <f>AY52/AX52*100</f>
        <v>0</v>
      </c>
      <c r="BA52" s="53">
        <f>SUM(BA53:BA269)</f>
        <v>15000</v>
      </c>
      <c r="BB52" s="53">
        <f>SUM(BB53:BB269)</f>
        <v>0</v>
      </c>
      <c r="BC52" s="53"/>
      <c r="BD52" s="105"/>
      <c r="BE52" s="105"/>
      <c r="BF52" s="105"/>
      <c r="BG52" s="53">
        <f>SUM(BG53:BG269)</f>
        <v>29661.599999999999</v>
      </c>
      <c r="BH52" s="53">
        <f>SUM(BH53:BH269)</f>
        <v>3521.7999999999993</v>
      </c>
      <c r="BI52" s="53">
        <f>BH52/BG52*100</f>
        <v>11.873263748415457</v>
      </c>
      <c r="BJ52" s="53">
        <f>SUM(BJ53:BJ269)</f>
        <v>0</v>
      </c>
      <c r="BK52" s="53">
        <f>SUM(BK53:BK269)</f>
        <v>0</v>
      </c>
      <c r="BL52" s="53"/>
      <c r="BM52" s="53">
        <f>SUM(BM53:BM269)</f>
        <v>479910.40000000002</v>
      </c>
      <c r="BN52" s="53">
        <f>SUM(BN53:BN269)</f>
        <v>0</v>
      </c>
      <c r="BO52" s="53">
        <f>BN52/BM52*100</f>
        <v>0</v>
      </c>
      <c r="BP52" s="53">
        <f>SUM(BP53:BP269)</f>
        <v>3909.8</v>
      </c>
      <c r="BQ52" s="53">
        <f>SUM(BQ53:BQ269)</f>
        <v>0</v>
      </c>
      <c r="BR52" s="53">
        <f>BQ52/BP52*100</f>
        <v>0</v>
      </c>
      <c r="BS52" s="53">
        <f>SUM(BS53:BS269)</f>
        <v>0</v>
      </c>
      <c r="BT52" s="53">
        <f>SUM(BT53:BT269)</f>
        <v>0</v>
      </c>
      <c r="BU52" s="53"/>
      <c r="BV52" s="53">
        <f>SUM(BV53:BV269)</f>
        <v>0</v>
      </c>
      <c r="BW52" s="53">
        <f>SUM(BW53:BW269)</f>
        <v>0</v>
      </c>
      <c r="BX52" s="53"/>
      <c r="BY52" s="53">
        <f>SUM(BY53:BY269)</f>
        <v>0</v>
      </c>
      <c r="BZ52" s="53">
        <f>SUM(BZ53:BZ269)</f>
        <v>0</v>
      </c>
      <c r="CA52" s="53"/>
      <c r="CB52" s="53">
        <f>SUM(CB53:CB269)</f>
        <v>0</v>
      </c>
      <c r="CC52" s="53">
        <f>SUM(CC53:CC269)</f>
        <v>0</v>
      </c>
      <c r="CD52" s="53"/>
      <c r="CE52" s="53">
        <f>SUM(CE53:CE269)</f>
        <v>72580</v>
      </c>
      <c r="CF52" s="53">
        <f>SUM(CF53:CF269)</f>
        <v>0</v>
      </c>
      <c r="CG52" s="53"/>
      <c r="CH52" s="53">
        <f>SUM(CH53:CH269)</f>
        <v>0</v>
      </c>
      <c r="CI52" s="53">
        <f>SUM(CI53:CI269)</f>
        <v>0</v>
      </c>
      <c r="CJ52" s="53"/>
      <c r="CK52" s="53">
        <f>SUM(CK53:CK269)</f>
        <v>0</v>
      </c>
      <c r="CL52" s="53">
        <f>SUM(CL53:CL269)</f>
        <v>0</v>
      </c>
      <c r="CM52" s="53"/>
      <c r="CN52" s="53">
        <f>SUM(CN53:CN269)</f>
        <v>0</v>
      </c>
      <c r="CO52" s="53">
        <f>SUM(CO53:CO269)</f>
        <v>0</v>
      </c>
      <c r="CP52" s="53"/>
      <c r="CQ52" s="53">
        <f>SUM(CQ53:CQ269)</f>
        <v>20000</v>
      </c>
      <c r="CR52" s="53">
        <f>SUM(CR53:CR269)</f>
        <v>0</v>
      </c>
      <c r="CS52" s="53"/>
      <c r="CT52" s="53">
        <f>SUM(CT53:CT269)</f>
        <v>0</v>
      </c>
      <c r="CU52" s="53">
        <f>SUM(CU53:CU269)</f>
        <v>0</v>
      </c>
      <c r="CV52" s="53"/>
      <c r="CW52" s="53">
        <f>SUM(CW53:CW269)</f>
        <v>0</v>
      </c>
      <c r="CX52" s="53">
        <f>SUM(CX53:CX269)</f>
        <v>0</v>
      </c>
      <c r="CY52" s="53"/>
      <c r="CZ52" s="53">
        <f>SUM(CZ53:CZ269)</f>
        <v>0</v>
      </c>
      <c r="DA52" s="53">
        <f>SUM(DA53:DA269)</f>
        <v>0</v>
      </c>
      <c r="DB52" s="53"/>
      <c r="DC52" s="53">
        <f>SUM(DC53:DC269)</f>
        <v>0</v>
      </c>
      <c r="DD52" s="53">
        <f>SUM(DD53:DD269)</f>
        <v>0</v>
      </c>
      <c r="DE52" s="53"/>
      <c r="DF52" s="53">
        <f>SUM(DF53:DF269)</f>
        <v>0</v>
      </c>
      <c r="DG52" s="53">
        <f>SUM(DG53:DG269)</f>
        <v>0</v>
      </c>
      <c r="DH52" s="53"/>
    </row>
    <row r="53" spans="1:112" s="36" customFormat="1" ht="66.75" customHeight="1" x14ac:dyDescent="0.25">
      <c r="A53" s="111" t="s">
        <v>510</v>
      </c>
      <c r="B53" s="35">
        <f t="shared" ref="B53:C116" si="13">E53+H53+K53+N53+Q53+T53+W53+Z53+AC53+AF53+AI53+AL53+AO53+AR53+AU53+AX53+BA53+BD53+BG53+BJ53+BM53+BP53+BS53+BV53+BY53+CB53+CE53+CH53+CK53+CN53+CQ53+CT53+CW53+CZ53+DC53+DF53</f>
        <v>5262.6</v>
      </c>
      <c r="C53" s="35">
        <f t="shared" si="13"/>
        <v>0</v>
      </c>
      <c r="D53" s="32">
        <f>C53/B53*100</f>
        <v>0</v>
      </c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164"/>
      <c r="AF53" s="164"/>
      <c r="AG53" s="164"/>
      <c r="AH53" s="32"/>
      <c r="AI53" s="164"/>
      <c r="AJ53" s="164"/>
      <c r="AK53" s="32"/>
      <c r="AL53" s="32"/>
      <c r="AM53" s="32"/>
      <c r="AN53" s="32"/>
      <c r="AO53" s="65"/>
      <c r="AP53" s="65"/>
      <c r="AQ53" s="65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65"/>
      <c r="BE53" s="65"/>
      <c r="BF53" s="65"/>
      <c r="BG53" s="32"/>
      <c r="BH53" s="32"/>
      <c r="BI53" s="32"/>
      <c r="BJ53" s="32"/>
      <c r="BK53" s="32"/>
      <c r="BL53" s="32"/>
      <c r="BM53" s="32">
        <v>5262.6</v>
      </c>
      <c r="BN53" s="32"/>
      <c r="BO53" s="32"/>
      <c r="BP53" s="32"/>
      <c r="BQ53" s="32"/>
      <c r="BR53" s="32"/>
      <c r="BS53" s="178"/>
      <c r="BT53" s="178"/>
      <c r="BU53" s="178"/>
      <c r="BV53" s="178"/>
      <c r="BW53" s="178"/>
      <c r="BX53" s="179"/>
      <c r="BY53" s="179"/>
      <c r="BZ53" s="179"/>
      <c r="CA53" s="179"/>
      <c r="CB53" s="179"/>
      <c r="CC53" s="179"/>
      <c r="CD53" s="179"/>
      <c r="CE53" s="32"/>
      <c r="CF53" s="32"/>
      <c r="CG53" s="179"/>
      <c r="CH53" s="32"/>
      <c r="CI53" s="32"/>
      <c r="CJ53" s="179"/>
      <c r="CK53" s="32"/>
      <c r="CL53" s="32"/>
      <c r="CM53" s="179"/>
      <c r="CN53" s="32"/>
      <c r="CO53" s="32"/>
      <c r="CP53" s="179"/>
      <c r="CQ53" s="32"/>
      <c r="CR53" s="32"/>
      <c r="CS53" s="179"/>
      <c r="CT53" s="32"/>
      <c r="CU53" s="32"/>
      <c r="CV53" s="179"/>
      <c r="CW53" s="32"/>
      <c r="CX53" s="32"/>
      <c r="CY53" s="179"/>
      <c r="CZ53" s="32"/>
      <c r="DA53" s="32"/>
      <c r="DB53" s="179"/>
      <c r="DC53" s="32"/>
      <c r="DD53" s="32"/>
      <c r="DE53" s="179"/>
      <c r="DF53" s="32"/>
      <c r="DG53" s="32"/>
      <c r="DH53" s="179"/>
    </row>
    <row r="54" spans="1:112" s="36" customFormat="1" ht="66.75" customHeight="1" x14ac:dyDescent="0.25">
      <c r="A54" s="111" t="s">
        <v>651</v>
      </c>
      <c r="B54" s="35">
        <f t="shared" si="13"/>
        <v>500</v>
      </c>
      <c r="C54" s="35">
        <f t="shared" si="13"/>
        <v>0</v>
      </c>
      <c r="D54" s="32">
        <f t="shared" ref="D54:D246" si="14">C54/B54*100</f>
        <v>0</v>
      </c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164"/>
      <c r="AF54" s="164"/>
      <c r="AG54" s="164"/>
      <c r="AH54" s="32"/>
      <c r="AI54" s="164"/>
      <c r="AJ54" s="164"/>
      <c r="AK54" s="32"/>
      <c r="AL54" s="32"/>
      <c r="AM54" s="32"/>
      <c r="AN54" s="32"/>
      <c r="AO54" s="65"/>
      <c r="AP54" s="65"/>
      <c r="AQ54" s="65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65"/>
      <c r="BE54" s="65"/>
      <c r="BF54" s="65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178"/>
      <c r="BT54" s="178"/>
      <c r="BU54" s="178"/>
      <c r="BV54" s="178"/>
      <c r="BW54" s="178"/>
      <c r="BX54" s="179"/>
      <c r="BY54" s="179"/>
      <c r="BZ54" s="179"/>
      <c r="CA54" s="179"/>
      <c r="CB54" s="179"/>
      <c r="CC54" s="179"/>
      <c r="CD54" s="179"/>
      <c r="CE54" s="32"/>
      <c r="CF54" s="32"/>
      <c r="CG54" s="179"/>
      <c r="CH54" s="32"/>
      <c r="CI54" s="32"/>
      <c r="CJ54" s="179"/>
      <c r="CK54" s="32"/>
      <c r="CL54" s="32"/>
      <c r="CM54" s="179"/>
      <c r="CN54" s="32"/>
      <c r="CO54" s="32"/>
      <c r="CP54" s="179"/>
      <c r="CQ54" s="32">
        <v>500</v>
      </c>
      <c r="CR54" s="32"/>
      <c r="CS54" s="179"/>
      <c r="CT54" s="32"/>
      <c r="CU54" s="32"/>
      <c r="CV54" s="179"/>
      <c r="CW54" s="32"/>
      <c r="CX54" s="32"/>
      <c r="CY54" s="179"/>
      <c r="CZ54" s="32"/>
      <c r="DA54" s="32"/>
      <c r="DB54" s="179"/>
      <c r="DC54" s="32"/>
      <c r="DD54" s="32"/>
      <c r="DE54" s="179"/>
      <c r="DF54" s="32"/>
      <c r="DG54" s="32"/>
      <c r="DH54" s="179"/>
    </row>
    <row r="55" spans="1:112" s="36" customFormat="1" ht="47.25" x14ac:dyDescent="0.25">
      <c r="A55" s="111" t="s">
        <v>511</v>
      </c>
      <c r="B55" s="35">
        <f t="shared" si="13"/>
        <v>6402.2</v>
      </c>
      <c r="C55" s="35">
        <f t="shared" si="13"/>
        <v>0</v>
      </c>
      <c r="D55" s="32">
        <f t="shared" si="14"/>
        <v>0</v>
      </c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164"/>
      <c r="AF55" s="164"/>
      <c r="AG55" s="164"/>
      <c r="AH55" s="32"/>
      <c r="AI55" s="164"/>
      <c r="AJ55" s="164"/>
      <c r="AK55" s="32"/>
      <c r="AL55" s="32"/>
      <c r="AM55" s="32"/>
      <c r="AN55" s="32"/>
      <c r="AO55" s="65"/>
      <c r="AP55" s="65"/>
      <c r="AQ55" s="65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65"/>
      <c r="BE55" s="65"/>
      <c r="BF55" s="65"/>
      <c r="BG55" s="32"/>
      <c r="BH55" s="32"/>
      <c r="BI55" s="32"/>
      <c r="BJ55" s="32"/>
      <c r="BK55" s="32"/>
      <c r="BL55" s="32"/>
      <c r="BM55" s="32">
        <v>6402.2</v>
      </c>
      <c r="BN55" s="32"/>
      <c r="BO55" s="32">
        <f>BN55/BM55*100</f>
        <v>0</v>
      </c>
      <c r="BP55" s="32"/>
      <c r="BQ55" s="32"/>
      <c r="BR55" s="32"/>
      <c r="BS55" s="178"/>
      <c r="BT55" s="178"/>
      <c r="BU55" s="178"/>
      <c r="BV55" s="178"/>
      <c r="BW55" s="178"/>
      <c r="BX55" s="179"/>
      <c r="BY55" s="179"/>
      <c r="BZ55" s="179"/>
      <c r="CA55" s="179"/>
      <c r="CB55" s="179"/>
      <c r="CC55" s="179"/>
      <c r="CD55" s="179"/>
      <c r="CE55" s="32"/>
      <c r="CF55" s="32"/>
      <c r="CG55" s="179"/>
      <c r="CH55" s="32"/>
      <c r="CI55" s="32"/>
      <c r="CJ55" s="179"/>
      <c r="CK55" s="32"/>
      <c r="CL55" s="32"/>
      <c r="CM55" s="179"/>
      <c r="CN55" s="32"/>
      <c r="CO55" s="32"/>
      <c r="CP55" s="179"/>
      <c r="CQ55" s="32"/>
      <c r="CR55" s="32"/>
      <c r="CS55" s="179"/>
      <c r="CT55" s="32"/>
      <c r="CU55" s="32"/>
      <c r="CV55" s="179"/>
      <c r="CW55" s="32"/>
      <c r="CX55" s="32"/>
      <c r="CY55" s="179"/>
      <c r="CZ55" s="32"/>
      <c r="DA55" s="32"/>
      <c r="DB55" s="179"/>
      <c r="DC55" s="32"/>
      <c r="DD55" s="32"/>
      <c r="DE55" s="179"/>
      <c r="DF55" s="32"/>
      <c r="DG55" s="32"/>
      <c r="DH55" s="179"/>
    </row>
    <row r="56" spans="1:112" s="36" customFormat="1" ht="63" x14ac:dyDescent="0.25">
      <c r="A56" s="111" t="s">
        <v>652</v>
      </c>
      <c r="B56" s="35">
        <f t="shared" si="13"/>
        <v>500</v>
      </c>
      <c r="C56" s="35">
        <f t="shared" si="13"/>
        <v>0</v>
      </c>
      <c r="D56" s="32">
        <f t="shared" si="14"/>
        <v>0</v>
      </c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164"/>
      <c r="AF56" s="164"/>
      <c r="AG56" s="164"/>
      <c r="AH56" s="32"/>
      <c r="AI56" s="164"/>
      <c r="AJ56" s="164"/>
      <c r="AK56" s="32"/>
      <c r="AL56" s="32"/>
      <c r="AM56" s="32"/>
      <c r="AN56" s="32"/>
      <c r="AO56" s="65"/>
      <c r="AP56" s="65"/>
      <c r="AQ56" s="65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65"/>
      <c r="BE56" s="65"/>
      <c r="BF56" s="65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178"/>
      <c r="BT56" s="178"/>
      <c r="BU56" s="178"/>
      <c r="BV56" s="178"/>
      <c r="BW56" s="178"/>
      <c r="BX56" s="179"/>
      <c r="BY56" s="179"/>
      <c r="BZ56" s="179"/>
      <c r="CA56" s="179"/>
      <c r="CB56" s="179"/>
      <c r="CC56" s="179"/>
      <c r="CD56" s="179"/>
      <c r="CE56" s="32"/>
      <c r="CF56" s="32"/>
      <c r="CG56" s="179"/>
      <c r="CH56" s="32"/>
      <c r="CI56" s="32"/>
      <c r="CJ56" s="179"/>
      <c r="CK56" s="32"/>
      <c r="CL56" s="32"/>
      <c r="CM56" s="179"/>
      <c r="CN56" s="32"/>
      <c r="CO56" s="32"/>
      <c r="CP56" s="179"/>
      <c r="CQ56" s="32">
        <v>500</v>
      </c>
      <c r="CR56" s="32"/>
      <c r="CS56" s="179"/>
      <c r="CT56" s="32"/>
      <c r="CU56" s="32"/>
      <c r="CV56" s="179"/>
      <c r="CW56" s="32"/>
      <c r="CX56" s="32"/>
      <c r="CY56" s="179"/>
      <c r="CZ56" s="32"/>
      <c r="DA56" s="32"/>
      <c r="DB56" s="179"/>
      <c r="DC56" s="32"/>
      <c r="DD56" s="32"/>
      <c r="DE56" s="179"/>
      <c r="DF56" s="32"/>
      <c r="DG56" s="32"/>
      <c r="DH56" s="179"/>
    </row>
    <row r="57" spans="1:112" s="36" customFormat="1" ht="47.25" x14ac:dyDescent="0.25">
      <c r="A57" s="111" t="s">
        <v>176</v>
      </c>
      <c r="B57" s="35">
        <f t="shared" si="13"/>
        <v>10528.5</v>
      </c>
      <c r="C57" s="35">
        <f t="shared" si="13"/>
        <v>105.9</v>
      </c>
      <c r="D57" s="32">
        <f t="shared" si="14"/>
        <v>1.0058412879327541</v>
      </c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164"/>
      <c r="AF57" s="164"/>
      <c r="AG57" s="164"/>
      <c r="AH57" s="32"/>
      <c r="AI57" s="164"/>
      <c r="AJ57" s="164"/>
      <c r="AK57" s="32"/>
      <c r="AL57" s="32"/>
      <c r="AM57" s="32"/>
      <c r="AN57" s="32"/>
      <c r="AO57" s="65"/>
      <c r="AP57" s="65"/>
      <c r="AQ57" s="65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65"/>
      <c r="BE57" s="65"/>
      <c r="BF57" s="65"/>
      <c r="BG57" s="32">
        <v>1770.7</v>
      </c>
      <c r="BH57" s="32">
        <v>105.9</v>
      </c>
      <c r="BI57" s="32">
        <f t="shared" ref="BI57:BI116" si="15">BH57/BG57*100</f>
        <v>5.9806856045631669</v>
      </c>
      <c r="BJ57" s="32"/>
      <c r="BK57" s="32"/>
      <c r="BL57" s="32"/>
      <c r="BM57" s="32">
        <v>8757.7999999999993</v>
      </c>
      <c r="BN57" s="32"/>
      <c r="BO57" s="32">
        <f>BN57/BM57*100</f>
        <v>0</v>
      </c>
      <c r="BP57" s="32"/>
      <c r="BQ57" s="32"/>
      <c r="BR57" s="32"/>
      <c r="BS57" s="178"/>
      <c r="BT57" s="178"/>
      <c r="BU57" s="178"/>
      <c r="BV57" s="178"/>
      <c r="BW57" s="178"/>
      <c r="BX57" s="179"/>
      <c r="BY57" s="179"/>
      <c r="BZ57" s="179"/>
      <c r="CA57" s="179"/>
      <c r="CB57" s="179"/>
      <c r="CC57" s="179"/>
      <c r="CD57" s="179"/>
      <c r="CE57" s="32"/>
      <c r="CF57" s="32"/>
      <c r="CG57" s="179"/>
      <c r="CH57" s="32"/>
      <c r="CI57" s="32"/>
      <c r="CJ57" s="179"/>
      <c r="CK57" s="32"/>
      <c r="CL57" s="32"/>
      <c r="CM57" s="179"/>
      <c r="CN57" s="32"/>
      <c r="CO57" s="32"/>
      <c r="CP57" s="179"/>
      <c r="CQ57" s="32"/>
      <c r="CR57" s="32"/>
      <c r="CS57" s="179"/>
      <c r="CT57" s="32"/>
      <c r="CU57" s="32"/>
      <c r="CV57" s="179"/>
      <c r="CW57" s="32"/>
      <c r="CX57" s="32"/>
      <c r="CY57" s="179"/>
      <c r="CZ57" s="32"/>
      <c r="DA57" s="32"/>
      <c r="DB57" s="179"/>
      <c r="DC57" s="32"/>
      <c r="DD57" s="32"/>
      <c r="DE57" s="179"/>
      <c r="DF57" s="32"/>
      <c r="DG57" s="32"/>
      <c r="DH57" s="179"/>
    </row>
    <row r="58" spans="1:112" s="36" customFormat="1" ht="48" customHeight="1" x14ac:dyDescent="0.25">
      <c r="A58" s="111" t="s">
        <v>177</v>
      </c>
      <c r="B58" s="35">
        <f t="shared" si="13"/>
        <v>234.2</v>
      </c>
      <c r="C58" s="35">
        <f t="shared" si="13"/>
        <v>0</v>
      </c>
      <c r="D58" s="32">
        <f t="shared" si="14"/>
        <v>0</v>
      </c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164"/>
      <c r="AF58" s="164"/>
      <c r="AG58" s="164"/>
      <c r="AH58" s="32"/>
      <c r="AI58" s="164"/>
      <c r="AJ58" s="164"/>
      <c r="AK58" s="32"/>
      <c r="AL58" s="32"/>
      <c r="AM58" s="32"/>
      <c r="AN58" s="32"/>
      <c r="AO58" s="65"/>
      <c r="AP58" s="65"/>
      <c r="AQ58" s="65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65"/>
      <c r="BE58" s="65"/>
      <c r="BF58" s="65"/>
      <c r="BG58" s="32">
        <v>234.2</v>
      </c>
      <c r="BH58" s="32"/>
      <c r="BI58" s="32">
        <f t="shared" si="15"/>
        <v>0</v>
      </c>
      <c r="BJ58" s="32"/>
      <c r="BK58" s="32"/>
      <c r="BL58" s="32"/>
      <c r="BM58" s="32"/>
      <c r="BN58" s="32"/>
      <c r="BO58" s="32"/>
      <c r="BP58" s="32"/>
      <c r="BQ58" s="32"/>
      <c r="BR58" s="32"/>
      <c r="BS58" s="178"/>
      <c r="BT58" s="178"/>
      <c r="BU58" s="178"/>
      <c r="BV58" s="178"/>
      <c r="BW58" s="178"/>
      <c r="BX58" s="179"/>
      <c r="BY58" s="179"/>
      <c r="BZ58" s="179"/>
      <c r="CA58" s="179"/>
      <c r="CB58" s="179"/>
      <c r="CC58" s="179"/>
      <c r="CD58" s="179"/>
      <c r="CE58" s="32"/>
      <c r="CF58" s="32"/>
      <c r="CG58" s="179"/>
      <c r="CH58" s="32"/>
      <c r="CI58" s="32"/>
      <c r="CJ58" s="179"/>
      <c r="CK58" s="32"/>
      <c r="CL58" s="32"/>
      <c r="CM58" s="179"/>
      <c r="CN58" s="32"/>
      <c r="CO58" s="32"/>
      <c r="CP58" s="179"/>
      <c r="CQ58" s="32"/>
      <c r="CR58" s="32"/>
      <c r="CS58" s="179"/>
      <c r="CT58" s="32"/>
      <c r="CU58" s="32"/>
      <c r="CV58" s="179"/>
      <c r="CW58" s="32"/>
      <c r="CX58" s="32"/>
      <c r="CY58" s="179"/>
      <c r="CZ58" s="32"/>
      <c r="DA58" s="32"/>
      <c r="DB58" s="179"/>
      <c r="DC58" s="32"/>
      <c r="DD58" s="32"/>
      <c r="DE58" s="179"/>
      <c r="DF58" s="32"/>
      <c r="DG58" s="32"/>
      <c r="DH58" s="179"/>
    </row>
    <row r="59" spans="1:112" s="36" customFormat="1" ht="48" customHeight="1" x14ac:dyDescent="0.25">
      <c r="A59" s="111" t="s">
        <v>548</v>
      </c>
      <c r="B59" s="35">
        <f t="shared" si="13"/>
        <v>0</v>
      </c>
      <c r="C59" s="35">
        <f t="shared" si="13"/>
        <v>0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164"/>
      <c r="AF59" s="164"/>
      <c r="AG59" s="164"/>
      <c r="AH59" s="32"/>
      <c r="AI59" s="164"/>
      <c r="AJ59" s="164"/>
      <c r="AK59" s="32"/>
      <c r="AL59" s="32"/>
      <c r="AM59" s="32"/>
      <c r="AN59" s="32"/>
      <c r="AO59" s="65"/>
      <c r="AP59" s="65"/>
      <c r="AQ59" s="65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65"/>
      <c r="BE59" s="65"/>
      <c r="BF59" s="65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178"/>
      <c r="BT59" s="178"/>
      <c r="BU59" s="178"/>
      <c r="BV59" s="178"/>
      <c r="BW59" s="178"/>
      <c r="BX59" s="179"/>
      <c r="BY59" s="179"/>
      <c r="BZ59" s="179"/>
      <c r="CA59" s="179"/>
      <c r="CB59" s="179"/>
      <c r="CC59" s="179"/>
      <c r="CD59" s="179"/>
      <c r="CE59" s="32"/>
      <c r="CF59" s="32"/>
      <c r="CG59" s="179"/>
      <c r="CH59" s="32"/>
      <c r="CI59" s="32"/>
      <c r="CJ59" s="179"/>
      <c r="CK59" s="32"/>
      <c r="CL59" s="32"/>
      <c r="CM59" s="179"/>
      <c r="CN59" s="32"/>
      <c r="CO59" s="32"/>
      <c r="CP59" s="179"/>
      <c r="CQ59" s="32"/>
      <c r="CR59" s="32"/>
      <c r="CS59" s="179"/>
      <c r="CT59" s="32"/>
      <c r="CU59" s="32"/>
      <c r="CV59" s="179"/>
      <c r="CW59" s="32"/>
      <c r="CX59" s="32"/>
      <c r="CY59" s="179"/>
      <c r="CZ59" s="32"/>
      <c r="DA59" s="32"/>
      <c r="DB59" s="179"/>
      <c r="DC59" s="32"/>
      <c r="DD59" s="32"/>
      <c r="DE59" s="179"/>
      <c r="DF59" s="32"/>
      <c r="DG59" s="32"/>
      <c r="DH59" s="179"/>
    </row>
    <row r="60" spans="1:112" s="36" customFormat="1" ht="48" customHeight="1" x14ac:dyDescent="0.25">
      <c r="A60" s="111" t="s">
        <v>179</v>
      </c>
      <c r="B60" s="35">
        <f t="shared" si="13"/>
        <v>772</v>
      </c>
      <c r="C60" s="35">
        <f t="shared" si="13"/>
        <v>18.100000000000001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164"/>
      <c r="AF60" s="164"/>
      <c r="AG60" s="164"/>
      <c r="AH60" s="32"/>
      <c r="AI60" s="164"/>
      <c r="AJ60" s="164"/>
      <c r="AK60" s="32"/>
      <c r="AL60" s="32"/>
      <c r="AM60" s="32"/>
      <c r="AN60" s="32"/>
      <c r="AO60" s="65"/>
      <c r="AP60" s="65"/>
      <c r="AQ60" s="65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65"/>
      <c r="BE60" s="65"/>
      <c r="BF60" s="65"/>
      <c r="BG60" s="32">
        <v>272</v>
      </c>
      <c r="BH60" s="32">
        <v>18.100000000000001</v>
      </c>
      <c r="BI60" s="32">
        <f t="shared" si="15"/>
        <v>6.6544117647058822</v>
      </c>
      <c r="BJ60" s="32"/>
      <c r="BK60" s="32"/>
      <c r="BL60" s="32"/>
      <c r="BM60" s="32"/>
      <c r="BN60" s="32"/>
      <c r="BO60" s="32"/>
      <c r="BP60" s="32"/>
      <c r="BQ60" s="32"/>
      <c r="BR60" s="32"/>
      <c r="BS60" s="178"/>
      <c r="BT60" s="178"/>
      <c r="BU60" s="178"/>
      <c r="BV60" s="178"/>
      <c r="BW60" s="178"/>
      <c r="BX60" s="179"/>
      <c r="BY60" s="179"/>
      <c r="BZ60" s="179"/>
      <c r="CA60" s="179"/>
      <c r="CB60" s="179"/>
      <c r="CC60" s="179"/>
      <c r="CD60" s="179"/>
      <c r="CE60" s="32"/>
      <c r="CF60" s="32"/>
      <c r="CG60" s="179"/>
      <c r="CH60" s="32"/>
      <c r="CI60" s="32"/>
      <c r="CJ60" s="179"/>
      <c r="CK60" s="32"/>
      <c r="CL60" s="32"/>
      <c r="CM60" s="179"/>
      <c r="CN60" s="32"/>
      <c r="CO60" s="32"/>
      <c r="CP60" s="179"/>
      <c r="CQ60" s="32">
        <v>500</v>
      </c>
      <c r="CR60" s="32"/>
      <c r="CS60" s="179"/>
      <c r="CT60" s="32"/>
      <c r="CU60" s="32"/>
      <c r="CV60" s="179"/>
      <c r="CW60" s="32"/>
      <c r="CX60" s="32"/>
      <c r="CY60" s="179"/>
      <c r="CZ60" s="32"/>
      <c r="DA60" s="32"/>
      <c r="DB60" s="179"/>
      <c r="DC60" s="32"/>
      <c r="DD60" s="32"/>
      <c r="DE60" s="179"/>
      <c r="DF60" s="32"/>
      <c r="DG60" s="32"/>
      <c r="DH60" s="179"/>
    </row>
    <row r="61" spans="1:112" s="36" customFormat="1" ht="48" customHeight="1" x14ac:dyDescent="0.25">
      <c r="A61" s="111" t="s">
        <v>180</v>
      </c>
      <c r="B61" s="35">
        <f t="shared" si="13"/>
        <v>138.69999999999999</v>
      </c>
      <c r="C61" s="35">
        <f t="shared" si="13"/>
        <v>0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164"/>
      <c r="AF61" s="164"/>
      <c r="AG61" s="164"/>
      <c r="AH61" s="32"/>
      <c r="AI61" s="164"/>
      <c r="AJ61" s="164"/>
      <c r="AK61" s="32"/>
      <c r="AL61" s="32"/>
      <c r="AM61" s="32"/>
      <c r="AN61" s="32"/>
      <c r="AO61" s="65"/>
      <c r="AP61" s="65"/>
      <c r="AQ61" s="65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65"/>
      <c r="BE61" s="65"/>
      <c r="BF61" s="65"/>
      <c r="BG61" s="32">
        <v>138.69999999999999</v>
      </c>
      <c r="BH61" s="32"/>
      <c r="BI61" s="32">
        <f t="shared" si="15"/>
        <v>0</v>
      </c>
      <c r="BJ61" s="32"/>
      <c r="BK61" s="32"/>
      <c r="BL61" s="32"/>
      <c r="BM61" s="32"/>
      <c r="BN61" s="32"/>
      <c r="BO61" s="32"/>
      <c r="BP61" s="32"/>
      <c r="BQ61" s="32"/>
      <c r="BR61" s="32"/>
      <c r="BS61" s="178"/>
      <c r="BT61" s="178"/>
      <c r="BU61" s="178"/>
      <c r="BV61" s="178"/>
      <c r="BW61" s="178"/>
      <c r="BX61" s="179"/>
      <c r="BY61" s="179"/>
      <c r="BZ61" s="179"/>
      <c r="CA61" s="179"/>
      <c r="CB61" s="179"/>
      <c r="CC61" s="179"/>
      <c r="CD61" s="179"/>
      <c r="CE61" s="32"/>
      <c r="CF61" s="32"/>
      <c r="CG61" s="179"/>
      <c r="CH61" s="32"/>
      <c r="CI61" s="32"/>
      <c r="CJ61" s="179"/>
      <c r="CK61" s="32"/>
      <c r="CL61" s="32"/>
      <c r="CM61" s="179"/>
      <c r="CN61" s="32"/>
      <c r="CO61" s="32"/>
      <c r="CP61" s="179"/>
      <c r="CQ61" s="32"/>
      <c r="CR61" s="32"/>
      <c r="CS61" s="179"/>
      <c r="CT61" s="32"/>
      <c r="CU61" s="32"/>
      <c r="CV61" s="179"/>
      <c r="CW61" s="32"/>
      <c r="CX61" s="32"/>
      <c r="CY61" s="179"/>
      <c r="CZ61" s="32"/>
      <c r="DA61" s="32"/>
      <c r="DB61" s="179"/>
      <c r="DC61" s="32"/>
      <c r="DD61" s="32"/>
      <c r="DE61" s="179"/>
      <c r="DF61" s="32"/>
      <c r="DG61" s="32"/>
      <c r="DH61" s="179"/>
    </row>
    <row r="62" spans="1:112" s="36" customFormat="1" ht="48" customHeight="1" x14ac:dyDescent="0.25">
      <c r="A62" s="111" t="s">
        <v>181</v>
      </c>
      <c r="B62" s="35">
        <f t="shared" si="13"/>
        <v>114.3</v>
      </c>
      <c r="C62" s="35">
        <f t="shared" si="13"/>
        <v>17.5</v>
      </c>
      <c r="D62" s="32">
        <f t="shared" si="14"/>
        <v>15.310586176727908</v>
      </c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164"/>
      <c r="AF62" s="164"/>
      <c r="AG62" s="164"/>
      <c r="AH62" s="32"/>
      <c r="AI62" s="164"/>
      <c r="AJ62" s="164"/>
      <c r="AK62" s="32"/>
      <c r="AL62" s="32"/>
      <c r="AM62" s="32"/>
      <c r="AN62" s="32"/>
      <c r="AO62" s="65"/>
      <c r="AP62" s="65"/>
      <c r="AQ62" s="65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65"/>
      <c r="BE62" s="65"/>
      <c r="BF62" s="65"/>
      <c r="BG62" s="32">
        <v>114.3</v>
      </c>
      <c r="BH62" s="32">
        <v>17.5</v>
      </c>
      <c r="BI62" s="32">
        <f t="shared" si="15"/>
        <v>15.310586176727908</v>
      </c>
      <c r="BJ62" s="32"/>
      <c r="BK62" s="32"/>
      <c r="BL62" s="32"/>
      <c r="BM62" s="32"/>
      <c r="BN62" s="32"/>
      <c r="BO62" s="32"/>
      <c r="BP62" s="32"/>
      <c r="BQ62" s="32"/>
      <c r="BR62" s="32"/>
      <c r="BS62" s="178"/>
      <c r="BT62" s="178"/>
      <c r="BU62" s="178"/>
      <c r="BV62" s="178"/>
      <c r="BW62" s="178"/>
      <c r="BX62" s="179"/>
      <c r="BY62" s="179"/>
      <c r="BZ62" s="179"/>
      <c r="CA62" s="179"/>
      <c r="CB62" s="179"/>
      <c r="CC62" s="179"/>
      <c r="CD62" s="179"/>
      <c r="CE62" s="32"/>
      <c r="CF62" s="32"/>
      <c r="CG62" s="179"/>
      <c r="CH62" s="32"/>
      <c r="CI62" s="32"/>
      <c r="CJ62" s="179"/>
      <c r="CK62" s="32"/>
      <c r="CL62" s="32"/>
      <c r="CM62" s="179"/>
      <c r="CN62" s="32"/>
      <c r="CO62" s="32"/>
      <c r="CP62" s="179"/>
      <c r="CQ62" s="32"/>
      <c r="CR62" s="32"/>
      <c r="CS62" s="179"/>
      <c r="CT62" s="32"/>
      <c r="CU62" s="32"/>
      <c r="CV62" s="179"/>
      <c r="CW62" s="32"/>
      <c r="CX62" s="32"/>
      <c r="CY62" s="179"/>
      <c r="CZ62" s="32"/>
      <c r="DA62" s="32"/>
      <c r="DB62" s="179"/>
      <c r="DC62" s="32"/>
      <c r="DD62" s="32"/>
      <c r="DE62" s="179"/>
      <c r="DF62" s="32"/>
      <c r="DG62" s="32"/>
      <c r="DH62" s="179"/>
    </row>
    <row r="63" spans="1:112" s="36" customFormat="1" ht="48" customHeight="1" x14ac:dyDescent="0.25">
      <c r="A63" s="111" t="s">
        <v>182</v>
      </c>
      <c r="B63" s="35">
        <f t="shared" si="13"/>
        <v>68.3</v>
      </c>
      <c r="C63" s="35">
        <f t="shared" si="13"/>
        <v>10.8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164"/>
      <c r="AF63" s="164"/>
      <c r="AG63" s="164"/>
      <c r="AH63" s="32"/>
      <c r="AI63" s="164"/>
      <c r="AJ63" s="164"/>
      <c r="AK63" s="32"/>
      <c r="AL63" s="32"/>
      <c r="AM63" s="32"/>
      <c r="AN63" s="32"/>
      <c r="AO63" s="65"/>
      <c r="AP63" s="65"/>
      <c r="AQ63" s="65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65"/>
      <c r="BE63" s="65"/>
      <c r="BF63" s="65"/>
      <c r="BG63" s="32">
        <v>68.3</v>
      </c>
      <c r="BH63" s="32">
        <v>10.8</v>
      </c>
      <c r="BI63" s="32">
        <f t="shared" si="15"/>
        <v>15.812591508052709</v>
      </c>
      <c r="BJ63" s="32"/>
      <c r="BK63" s="32"/>
      <c r="BL63" s="32"/>
      <c r="BM63" s="32"/>
      <c r="BN63" s="32"/>
      <c r="BO63" s="32"/>
      <c r="BP63" s="32"/>
      <c r="BQ63" s="32"/>
      <c r="BR63" s="32"/>
      <c r="BS63" s="178"/>
      <c r="BT63" s="178"/>
      <c r="BU63" s="178"/>
      <c r="BV63" s="178"/>
      <c r="BW63" s="178"/>
      <c r="BX63" s="179"/>
      <c r="BY63" s="179"/>
      <c r="BZ63" s="179"/>
      <c r="CA63" s="179"/>
      <c r="CB63" s="179"/>
      <c r="CC63" s="179"/>
      <c r="CD63" s="179"/>
      <c r="CE63" s="32"/>
      <c r="CF63" s="32"/>
      <c r="CG63" s="179"/>
      <c r="CH63" s="32"/>
      <c r="CI63" s="32"/>
      <c r="CJ63" s="179"/>
      <c r="CK63" s="32"/>
      <c r="CL63" s="32"/>
      <c r="CM63" s="179"/>
      <c r="CN63" s="32"/>
      <c r="CO63" s="32"/>
      <c r="CP63" s="179"/>
      <c r="CQ63" s="32"/>
      <c r="CR63" s="32"/>
      <c r="CS63" s="179"/>
      <c r="CT63" s="32"/>
      <c r="CU63" s="32"/>
      <c r="CV63" s="179"/>
      <c r="CW63" s="32"/>
      <c r="CX63" s="32"/>
      <c r="CY63" s="179"/>
      <c r="CZ63" s="32"/>
      <c r="DA63" s="32"/>
      <c r="DB63" s="179"/>
      <c r="DC63" s="32"/>
      <c r="DD63" s="32"/>
      <c r="DE63" s="179"/>
      <c r="DF63" s="32"/>
      <c r="DG63" s="32"/>
      <c r="DH63" s="179"/>
    </row>
    <row r="64" spans="1:112" s="36" customFormat="1" ht="48" customHeight="1" x14ac:dyDescent="0.25">
      <c r="A64" s="111" t="s">
        <v>183</v>
      </c>
      <c r="B64" s="35">
        <f t="shared" si="13"/>
        <v>33.799999999999997</v>
      </c>
      <c r="C64" s="35">
        <f t="shared" si="13"/>
        <v>5.2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164"/>
      <c r="AF64" s="164"/>
      <c r="AG64" s="164"/>
      <c r="AH64" s="32"/>
      <c r="AI64" s="164"/>
      <c r="AJ64" s="164"/>
      <c r="AK64" s="32"/>
      <c r="AL64" s="32"/>
      <c r="AM64" s="32"/>
      <c r="AN64" s="32"/>
      <c r="AO64" s="65"/>
      <c r="AP64" s="65"/>
      <c r="AQ64" s="65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65"/>
      <c r="BE64" s="65"/>
      <c r="BF64" s="65"/>
      <c r="BG64" s="32">
        <v>33.799999999999997</v>
      </c>
      <c r="BH64" s="32">
        <v>5.2</v>
      </c>
      <c r="BI64" s="32">
        <f t="shared" si="15"/>
        <v>15.384615384615385</v>
      </c>
      <c r="BJ64" s="32"/>
      <c r="BK64" s="32"/>
      <c r="BL64" s="32"/>
      <c r="BM64" s="32"/>
      <c r="BN64" s="32"/>
      <c r="BO64" s="32"/>
      <c r="BP64" s="32"/>
      <c r="BQ64" s="32"/>
      <c r="BR64" s="32"/>
      <c r="BS64" s="178"/>
      <c r="BT64" s="178"/>
      <c r="BU64" s="178"/>
      <c r="BV64" s="178"/>
      <c r="BW64" s="178"/>
      <c r="BX64" s="179"/>
      <c r="BY64" s="179"/>
      <c r="BZ64" s="179"/>
      <c r="CA64" s="179"/>
      <c r="CB64" s="179"/>
      <c r="CC64" s="179"/>
      <c r="CD64" s="179"/>
      <c r="CE64" s="32"/>
      <c r="CF64" s="32"/>
      <c r="CG64" s="179"/>
      <c r="CH64" s="32"/>
      <c r="CI64" s="32"/>
      <c r="CJ64" s="179"/>
      <c r="CK64" s="32"/>
      <c r="CL64" s="32"/>
      <c r="CM64" s="179"/>
      <c r="CN64" s="32"/>
      <c r="CO64" s="32"/>
      <c r="CP64" s="179"/>
      <c r="CQ64" s="32"/>
      <c r="CR64" s="32"/>
      <c r="CS64" s="179"/>
      <c r="CT64" s="32"/>
      <c r="CU64" s="32"/>
      <c r="CV64" s="179"/>
      <c r="CW64" s="32"/>
      <c r="CX64" s="32"/>
      <c r="CY64" s="179"/>
      <c r="CZ64" s="32"/>
      <c r="DA64" s="32"/>
      <c r="DB64" s="179"/>
      <c r="DC64" s="32"/>
      <c r="DD64" s="32"/>
      <c r="DE64" s="179"/>
      <c r="DF64" s="32"/>
      <c r="DG64" s="32"/>
      <c r="DH64" s="179"/>
    </row>
    <row r="65" spans="1:112" s="36" customFormat="1" ht="48" customHeight="1" x14ac:dyDescent="0.25">
      <c r="A65" s="111" t="s">
        <v>184</v>
      </c>
      <c r="B65" s="35">
        <f t="shared" si="13"/>
        <v>0</v>
      </c>
      <c r="C65" s="35">
        <f t="shared" si="13"/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164"/>
      <c r="AF65" s="164"/>
      <c r="AG65" s="164"/>
      <c r="AH65" s="32"/>
      <c r="AI65" s="164"/>
      <c r="AJ65" s="164"/>
      <c r="AK65" s="32"/>
      <c r="AL65" s="32"/>
      <c r="AM65" s="32"/>
      <c r="AN65" s="32"/>
      <c r="AO65" s="65"/>
      <c r="AP65" s="65"/>
      <c r="AQ65" s="65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65"/>
      <c r="BE65" s="65"/>
      <c r="BF65" s="65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178"/>
      <c r="BT65" s="178"/>
      <c r="BU65" s="178"/>
      <c r="BV65" s="178"/>
      <c r="BW65" s="178"/>
      <c r="BX65" s="179"/>
      <c r="BY65" s="179"/>
      <c r="BZ65" s="179"/>
      <c r="CA65" s="179"/>
      <c r="CB65" s="179"/>
      <c r="CC65" s="179"/>
      <c r="CD65" s="179"/>
      <c r="CE65" s="32"/>
      <c r="CF65" s="32"/>
      <c r="CG65" s="179"/>
      <c r="CH65" s="32"/>
      <c r="CI65" s="32"/>
      <c r="CJ65" s="179"/>
      <c r="CK65" s="32"/>
      <c r="CL65" s="32"/>
      <c r="CM65" s="179"/>
      <c r="CN65" s="32"/>
      <c r="CO65" s="32"/>
      <c r="CP65" s="179"/>
      <c r="CQ65" s="32"/>
      <c r="CR65" s="32"/>
      <c r="CS65" s="179"/>
      <c r="CT65" s="32"/>
      <c r="CU65" s="32"/>
      <c r="CV65" s="179"/>
      <c r="CW65" s="32"/>
      <c r="CX65" s="32"/>
      <c r="CY65" s="179"/>
      <c r="CZ65" s="32"/>
      <c r="DA65" s="32"/>
      <c r="DB65" s="179"/>
      <c r="DC65" s="32"/>
      <c r="DD65" s="32"/>
      <c r="DE65" s="179"/>
      <c r="DF65" s="32"/>
      <c r="DG65" s="32"/>
      <c r="DH65" s="179"/>
    </row>
    <row r="66" spans="1:112" s="36" customFormat="1" ht="48" customHeight="1" x14ac:dyDescent="0.25">
      <c r="A66" s="111" t="s">
        <v>185</v>
      </c>
      <c r="B66" s="35">
        <f t="shared" si="13"/>
        <v>0</v>
      </c>
      <c r="C66" s="35">
        <f t="shared" si="13"/>
        <v>0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164"/>
      <c r="AF66" s="164"/>
      <c r="AG66" s="164"/>
      <c r="AH66" s="32"/>
      <c r="AI66" s="164"/>
      <c r="AJ66" s="164"/>
      <c r="AK66" s="32"/>
      <c r="AL66" s="32"/>
      <c r="AM66" s="32"/>
      <c r="AN66" s="32"/>
      <c r="AO66" s="65"/>
      <c r="AP66" s="65"/>
      <c r="AQ66" s="65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65"/>
      <c r="BE66" s="65"/>
      <c r="BF66" s="65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178"/>
      <c r="BT66" s="178"/>
      <c r="BU66" s="178"/>
      <c r="BV66" s="178"/>
      <c r="BW66" s="178"/>
      <c r="BX66" s="179"/>
      <c r="BY66" s="179"/>
      <c r="BZ66" s="179"/>
      <c r="CA66" s="179"/>
      <c r="CB66" s="179"/>
      <c r="CC66" s="179"/>
      <c r="CD66" s="179"/>
      <c r="CE66" s="32"/>
      <c r="CF66" s="32"/>
      <c r="CG66" s="179"/>
      <c r="CH66" s="32"/>
      <c r="CI66" s="32"/>
      <c r="CJ66" s="179"/>
      <c r="CK66" s="32"/>
      <c r="CL66" s="32"/>
      <c r="CM66" s="179"/>
      <c r="CN66" s="32"/>
      <c r="CO66" s="32"/>
      <c r="CP66" s="179"/>
      <c r="CQ66" s="32"/>
      <c r="CR66" s="32"/>
      <c r="CS66" s="179"/>
      <c r="CT66" s="32"/>
      <c r="CU66" s="32"/>
      <c r="CV66" s="179"/>
      <c r="CW66" s="32"/>
      <c r="CX66" s="32"/>
      <c r="CY66" s="179"/>
      <c r="CZ66" s="32"/>
      <c r="DA66" s="32"/>
      <c r="DB66" s="179"/>
      <c r="DC66" s="32"/>
      <c r="DD66" s="32"/>
      <c r="DE66" s="179"/>
      <c r="DF66" s="32"/>
      <c r="DG66" s="32"/>
      <c r="DH66" s="179"/>
    </row>
    <row r="67" spans="1:112" s="36" customFormat="1" ht="48" customHeight="1" x14ac:dyDescent="0.25">
      <c r="A67" s="111" t="s">
        <v>186</v>
      </c>
      <c r="B67" s="35">
        <f t="shared" si="13"/>
        <v>0</v>
      </c>
      <c r="C67" s="35">
        <f t="shared" si="13"/>
        <v>0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164"/>
      <c r="AF67" s="164"/>
      <c r="AG67" s="164"/>
      <c r="AH67" s="32"/>
      <c r="AI67" s="164"/>
      <c r="AJ67" s="164"/>
      <c r="AK67" s="32"/>
      <c r="AL67" s="32"/>
      <c r="AM67" s="32"/>
      <c r="AN67" s="32"/>
      <c r="AO67" s="65"/>
      <c r="AP67" s="65"/>
      <c r="AQ67" s="65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65"/>
      <c r="BE67" s="65"/>
      <c r="BF67" s="65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178"/>
      <c r="BT67" s="178"/>
      <c r="BU67" s="178"/>
      <c r="BV67" s="178"/>
      <c r="BW67" s="178"/>
      <c r="BX67" s="179"/>
      <c r="BY67" s="179"/>
      <c r="BZ67" s="179"/>
      <c r="CA67" s="179"/>
      <c r="CB67" s="179"/>
      <c r="CC67" s="179"/>
      <c r="CD67" s="179"/>
      <c r="CE67" s="32"/>
      <c r="CF67" s="32"/>
      <c r="CG67" s="179"/>
      <c r="CH67" s="32"/>
      <c r="CI67" s="32"/>
      <c r="CJ67" s="179"/>
      <c r="CK67" s="32"/>
      <c r="CL67" s="32"/>
      <c r="CM67" s="179"/>
      <c r="CN67" s="32"/>
      <c r="CO67" s="32"/>
      <c r="CP67" s="179"/>
      <c r="CQ67" s="32"/>
      <c r="CR67" s="32"/>
      <c r="CS67" s="179"/>
      <c r="CT67" s="32"/>
      <c r="CU67" s="32"/>
      <c r="CV67" s="179"/>
      <c r="CW67" s="32"/>
      <c r="CX67" s="32"/>
      <c r="CY67" s="179"/>
      <c r="CZ67" s="32"/>
      <c r="DA67" s="32"/>
      <c r="DB67" s="179"/>
      <c r="DC67" s="32"/>
      <c r="DD67" s="32"/>
      <c r="DE67" s="179"/>
      <c r="DF67" s="32"/>
      <c r="DG67" s="32"/>
      <c r="DH67" s="179"/>
    </row>
    <row r="68" spans="1:112" s="36" customFormat="1" ht="48" customHeight="1" x14ac:dyDescent="0.25">
      <c r="A68" s="111" t="s">
        <v>187</v>
      </c>
      <c r="B68" s="35">
        <f t="shared" si="13"/>
        <v>0</v>
      </c>
      <c r="C68" s="35">
        <f t="shared" si="13"/>
        <v>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164"/>
      <c r="AF68" s="164"/>
      <c r="AG68" s="164"/>
      <c r="AH68" s="32"/>
      <c r="AI68" s="164"/>
      <c r="AJ68" s="164"/>
      <c r="AK68" s="32"/>
      <c r="AL68" s="32"/>
      <c r="AM68" s="32"/>
      <c r="AN68" s="32"/>
      <c r="AO68" s="65"/>
      <c r="AP68" s="65"/>
      <c r="AQ68" s="65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65"/>
      <c r="BE68" s="65"/>
      <c r="BF68" s="65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178"/>
      <c r="BT68" s="178"/>
      <c r="BU68" s="178"/>
      <c r="BV68" s="178"/>
      <c r="BW68" s="178"/>
      <c r="BX68" s="179"/>
      <c r="BY68" s="179"/>
      <c r="BZ68" s="179"/>
      <c r="CA68" s="179"/>
      <c r="CB68" s="179"/>
      <c r="CC68" s="179"/>
      <c r="CD68" s="179"/>
      <c r="CE68" s="32"/>
      <c r="CF68" s="32"/>
      <c r="CG68" s="179"/>
      <c r="CH68" s="32"/>
      <c r="CI68" s="32"/>
      <c r="CJ68" s="179"/>
      <c r="CK68" s="32"/>
      <c r="CL68" s="32"/>
      <c r="CM68" s="179"/>
      <c r="CN68" s="32"/>
      <c r="CO68" s="32"/>
      <c r="CP68" s="179"/>
      <c r="CQ68" s="32"/>
      <c r="CR68" s="32"/>
      <c r="CS68" s="179"/>
      <c r="CT68" s="32"/>
      <c r="CU68" s="32"/>
      <c r="CV68" s="179"/>
      <c r="CW68" s="32"/>
      <c r="CX68" s="32"/>
      <c r="CY68" s="179"/>
      <c r="CZ68" s="32"/>
      <c r="DA68" s="32"/>
      <c r="DB68" s="179"/>
      <c r="DC68" s="32"/>
      <c r="DD68" s="32"/>
      <c r="DE68" s="179"/>
      <c r="DF68" s="32"/>
      <c r="DG68" s="32"/>
      <c r="DH68" s="179"/>
    </row>
    <row r="69" spans="1:112" s="36" customFormat="1" ht="72.75" customHeight="1" x14ac:dyDescent="0.25">
      <c r="A69" s="111" t="s">
        <v>549</v>
      </c>
      <c r="B69" s="35">
        <f t="shared" si="13"/>
        <v>8769.9779999999992</v>
      </c>
      <c r="C69" s="35">
        <f t="shared" si="13"/>
        <v>160.4</v>
      </c>
      <c r="D69" s="32">
        <f t="shared" si="14"/>
        <v>1.8289669597802871</v>
      </c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3">
        <v>2884.078</v>
      </c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65"/>
      <c r="AP69" s="65"/>
      <c r="AQ69" s="65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65"/>
      <c r="BE69" s="65"/>
      <c r="BF69" s="65"/>
      <c r="BG69" s="32">
        <v>691.6</v>
      </c>
      <c r="BH69" s="32">
        <v>160.4</v>
      </c>
      <c r="BI69" s="32">
        <f t="shared" si="15"/>
        <v>23.192596876807404</v>
      </c>
      <c r="BJ69" s="32"/>
      <c r="BK69" s="32"/>
      <c r="BL69" s="32"/>
      <c r="BM69" s="32">
        <v>5194.3</v>
      </c>
      <c r="BN69" s="32"/>
      <c r="BO69" s="32"/>
      <c r="BP69" s="32"/>
      <c r="BQ69" s="32"/>
      <c r="BR69" s="32"/>
      <c r="BS69" s="178"/>
      <c r="BT69" s="178"/>
      <c r="BU69" s="178"/>
      <c r="BV69" s="178"/>
      <c r="BW69" s="178"/>
      <c r="BX69" s="179"/>
      <c r="BY69" s="179"/>
      <c r="BZ69" s="179"/>
      <c r="CA69" s="179"/>
      <c r="CB69" s="179"/>
      <c r="CC69" s="179"/>
      <c r="CD69" s="179"/>
      <c r="CE69" s="32"/>
      <c r="CF69" s="32"/>
      <c r="CG69" s="179"/>
      <c r="CH69" s="32"/>
      <c r="CI69" s="32"/>
      <c r="CJ69" s="179"/>
      <c r="CK69" s="32"/>
      <c r="CL69" s="32"/>
      <c r="CM69" s="179"/>
      <c r="CN69" s="32"/>
      <c r="CO69" s="32"/>
      <c r="CP69" s="179"/>
      <c r="CQ69" s="32"/>
      <c r="CR69" s="32"/>
      <c r="CS69" s="179"/>
      <c r="CT69" s="32"/>
      <c r="CU69" s="32"/>
      <c r="CV69" s="179"/>
      <c r="CW69" s="32"/>
      <c r="CX69" s="32"/>
      <c r="CY69" s="179"/>
      <c r="CZ69" s="32"/>
      <c r="DA69" s="32"/>
      <c r="DB69" s="179"/>
      <c r="DC69" s="32"/>
      <c r="DD69" s="32"/>
      <c r="DE69" s="179"/>
      <c r="DF69" s="32"/>
      <c r="DG69" s="32"/>
      <c r="DH69" s="179"/>
    </row>
    <row r="70" spans="1:112" s="36" customFormat="1" ht="72.75" customHeight="1" x14ac:dyDescent="0.25">
      <c r="A70" s="111" t="s">
        <v>192</v>
      </c>
      <c r="B70" s="35">
        <f t="shared" si="13"/>
        <v>100</v>
      </c>
      <c r="C70" s="35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3"/>
      <c r="AD70" s="32"/>
      <c r="AE70" s="32"/>
      <c r="AF70" s="33">
        <v>100</v>
      </c>
      <c r="AG70" s="32"/>
      <c r="AH70" s="32"/>
      <c r="AI70" s="32"/>
      <c r="AJ70" s="32"/>
      <c r="AK70" s="32"/>
      <c r="AL70" s="32"/>
      <c r="AM70" s="32"/>
      <c r="AN70" s="32"/>
      <c r="AO70" s="65"/>
      <c r="AP70" s="65"/>
      <c r="AQ70" s="65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65"/>
      <c r="BE70" s="65"/>
      <c r="BF70" s="65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178"/>
      <c r="BT70" s="178"/>
      <c r="BU70" s="178"/>
      <c r="BV70" s="178"/>
      <c r="BW70" s="178"/>
      <c r="BX70" s="179"/>
      <c r="BY70" s="179"/>
      <c r="BZ70" s="179"/>
      <c r="CA70" s="179"/>
      <c r="CB70" s="179"/>
      <c r="CC70" s="179"/>
      <c r="CD70" s="179"/>
      <c r="CE70" s="32"/>
      <c r="CF70" s="32"/>
      <c r="CG70" s="179"/>
      <c r="CH70" s="32"/>
      <c r="CI70" s="32"/>
      <c r="CJ70" s="179"/>
      <c r="CK70" s="32"/>
      <c r="CL70" s="32"/>
      <c r="CM70" s="179"/>
      <c r="CN70" s="32"/>
      <c r="CO70" s="32"/>
      <c r="CP70" s="179"/>
      <c r="CQ70" s="32"/>
      <c r="CR70" s="32"/>
      <c r="CS70" s="179"/>
      <c r="CT70" s="32"/>
      <c r="CU70" s="32"/>
      <c r="CV70" s="179"/>
      <c r="CW70" s="32"/>
      <c r="CX70" s="32"/>
      <c r="CY70" s="179"/>
      <c r="CZ70" s="32"/>
      <c r="DA70" s="32"/>
      <c r="DB70" s="179"/>
      <c r="DC70" s="32"/>
      <c r="DD70" s="32"/>
      <c r="DE70" s="179"/>
      <c r="DF70" s="32"/>
      <c r="DG70" s="32"/>
      <c r="DH70" s="179"/>
    </row>
    <row r="71" spans="1:112" s="36" customFormat="1" ht="72.75" customHeight="1" x14ac:dyDescent="0.25">
      <c r="A71" s="111" t="s">
        <v>193</v>
      </c>
      <c r="B71" s="35">
        <f t="shared" si="13"/>
        <v>500</v>
      </c>
      <c r="C71" s="35">
        <f t="shared" si="13"/>
        <v>0</v>
      </c>
      <c r="D71" s="32">
        <f t="shared" si="14"/>
        <v>0</v>
      </c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65"/>
      <c r="AP71" s="65"/>
      <c r="AQ71" s="65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65"/>
      <c r="BE71" s="65"/>
      <c r="BF71" s="65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178"/>
      <c r="BT71" s="178"/>
      <c r="BU71" s="178"/>
      <c r="BV71" s="178"/>
      <c r="BW71" s="178"/>
      <c r="BX71" s="179"/>
      <c r="BY71" s="179"/>
      <c r="BZ71" s="179"/>
      <c r="CA71" s="179"/>
      <c r="CB71" s="179"/>
      <c r="CC71" s="179"/>
      <c r="CD71" s="179"/>
      <c r="CE71" s="32"/>
      <c r="CF71" s="32"/>
      <c r="CG71" s="179"/>
      <c r="CH71" s="32"/>
      <c r="CI71" s="32"/>
      <c r="CJ71" s="179"/>
      <c r="CK71" s="32"/>
      <c r="CL71" s="32"/>
      <c r="CM71" s="179"/>
      <c r="CN71" s="32"/>
      <c r="CO71" s="32"/>
      <c r="CP71" s="179"/>
      <c r="CQ71" s="32">
        <v>500</v>
      </c>
      <c r="CR71" s="32"/>
      <c r="CS71" s="179"/>
      <c r="CT71" s="32"/>
      <c r="CU71" s="32"/>
      <c r="CV71" s="179"/>
      <c r="CW71" s="32"/>
      <c r="CX71" s="32"/>
      <c r="CY71" s="179"/>
      <c r="CZ71" s="32"/>
      <c r="DA71" s="32"/>
      <c r="DB71" s="179"/>
      <c r="DC71" s="32"/>
      <c r="DD71" s="32"/>
      <c r="DE71" s="179"/>
      <c r="DF71" s="32"/>
      <c r="DG71" s="32"/>
      <c r="DH71" s="179"/>
    </row>
    <row r="72" spans="1:112" s="36" customFormat="1" ht="63" x14ac:dyDescent="0.25">
      <c r="A72" s="111" t="s">
        <v>195</v>
      </c>
      <c r="B72" s="35">
        <f t="shared" si="13"/>
        <v>0</v>
      </c>
      <c r="C72" s="35">
        <f t="shared" si="13"/>
        <v>0</v>
      </c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65"/>
      <c r="AP72" s="65"/>
      <c r="AQ72" s="65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65"/>
      <c r="BE72" s="65"/>
      <c r="BF72" s="65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178"/>
      <c r="BT72" s="178"/>
      <c r="BU72" s="178"/>
      <c r="BV72" s="178"/>
      <c r="BW72" s="178"/>
      <c r="BX72" s="179"/>
      <c r="BY72" s="179"/>
      <c r="BZ72" s="179"/>
      <c r="CA72" s="179"/>
      <c r="CB72" s="179"/>
      <c r="CC72" s="179"/>
      <c r="CD72" s="179"/>
      <c r="CE72" s="32"/>
      <c r="CF72" s="32"/>
      <c r="CG72" s="179"/>
      <c r="CH72" s="32"/>
      <c r="CI72" s="32"/>
      <c r="CJ72" s="179"/>
      <c r="CK72" s="32"/>
      <c r="CL72" s="32"/>
      <c r="CM72" s="179"/>
      <c r="CN72" s="32"/>
      <c r="CO72" s="32"/>
      <c r="CP72" s="179"/>
      <c r="CQ72" s="32"/>
      <c r="CR72" s="32"/>
      <c r="CS72" s="179"/>
      <c r="CT72" s="32"/>
      <c r="CU72" s="32"/>
      <c r="CV72" s="179"/>
      <c r="CW72" s="32"/>
      <c r="CX72" s="32"/>
      <c r="CY72" s="179"/>
      <c r="CZ72" s="32"/>
      <c r="DA72" s="32"/>
      <c r="DB72" s="179"/>
      <c r="DC72" s="32"/>
      <c r="DD72" s="32"/>
      <c r="DE72" s="179"/>
      <c r="DF72" s="32"/>
      <c r="DG72" s="32"/>
      <c r="DH72" s="179"/>
    </row>
    <row r="73" spans="1:112" s="36" customFormat="1" ht="47.25" x14ac:dyDescent="0.25">
      <c r="A73" s="111" t="s">
        <v>200</v>
      </c>
      <c r="B73" s="35">
        <f t="shared" si="13"/>
        <v>79698.2</v>
      </c>
      <c r="C73" s="35">
        <f t="shared" si="13"/>
        <v>480.3</v>
      </c>
      <c r="D73" s="32">
        <f t="shared" si="14"/>
        <v>0.60264849143393462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>
        <v>5658.3</v>
      </c>
      <c r="U73" s="32"/>
      <c r="V73" s="32">
        <f>U73/T73*100</f>
        <v>0</v>
      </c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65"/>
      <c r="AP73" s="65"/>
      <c r="AQ73" s="65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65"/>
      <c r="BE73" s="65"/>
      <c r="BF73" s="65"/>
      <c r="BG73" s="32">
        <v>2826.9</v>
      </c>
      <c r="BH73" s="32">
        <v>480.3</v>
      </c>
      <c r="BI73" s="32">
        <f t="shared" si="15"/>
        <v>16.990342778308396</v>
      </c>
      <c r="BJ73" s="32"/>
      <c r="BK73" s="32"/>
      <c r="BL73" s="32"/>
      <c r="BM73" s="32">
        <v>71213</v>
      </c>
      <c r="BN73" s="32"/>
      <c r="BO73" s="32">
        <f t="shared" ref="BO73:BO143" si="16">BN73/BM73*100</f>
        <v>0</v>
      </c>
      <c r="BP73" s="32"/>
      <c r="BQ73" s="32"/>
      <c r="BR73" s="32"/>
      <c r="BS73" s="178"/>
      <c r="BT73" s="178"/>
      <c r="BU73" s="178"/>
      <c r="BV73" s="178"/>
      <c r="BW73" s="178"/>
      <c r="BX73" s="179"/>
      <c r="BY73" s="179"/>
      <c r="BZ73" s="179"/>
      <c r="CA73" s="179"/>
      <c r="CB73" s="179"/>
      <c r="CC73" s="179"/>
      <c r="CD73" s="179"/>
      <c r="CE73" s="32"/>
      <c r="CF73" s="32"/>
      <c r="CG73" s="179"/>
      <c r="CH73" s="32"/>
      <c r="CI73" s="32"/>
      <c r="CJ73" s="179"/>
      <c r="CK73" s="32"/>
      <c r="CL73" s="32"/>
      <c r="CM73" s="179"/>
      <c r="CN73" s="32"/>
      <c r="CO73" s="32"/>
      <c r="CP73" s="179"/>
      <c r="CQ73" s="32"/>
      <c r="CR73" s="32"/>
      <c r="CS73" s="179"/>
      <c r="CT73" s="32"/>
      <c r="CU73" s="32"/>
      <c r="CV73" s="179"/>
      <c r="CW73" s="32"/>
      <c r="CX73" s="32"/>
      <c r="CY73" s="179"/>
      <c r="CZ73" s="32"/>
      <c r="DA73" s="32"/>
      <c r="DB73" s="179"/>
      <c r="DC73" s="32"/>
      <c r="DD73" s="32"/>
      <c r="DE73" s="179"/>
      <c r="DF73" s="32"/>
      <c r="DG73" s="32"/>
      <c r="DH73" s="179"/>
    </row>
    <row r="74" spans="1:112" s="36" customFormat="1" ht="47.25" x14ac:dyDescent="0.25">
      <c r="A74" s="111" t="s">
        <v>738</v>
      </c>
      <c r="B74" s="35">
        <f t="shared" si="13"/>
        <v>4814.0079999999998</v>
      </c>
      <c r="C74" s="35">
        <f t="shared" si="13"/>
        <v>0</v>
      </c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3">
        <v>2622.308</v>
      </c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65"/>
      <c r="AP74" s="65"/>
      <c r="AQ74" s="65"/>
      <c r="AR74" s="32"/>
      <c r="AS74" s="32"/>
      <c r="AT74" s="32"/>
      <c r="AU74" s="32"/>
      <c r="AV74" s="32"/>
      <c r="AW74" s="32"/>
      <c r="AX74" s="32">
        <v>2191.6999999999998</v>
      </c>
      <c r="AY74" s="32"/>
      <c r="AZ74" s="32"/>
      <c r="BA74" s="32"/>
      <c r="BB74" s="32"/>
      <c r="BC74" s="32"/>
      <c r="BD74" s="65"/>
      <c r="BE74" s="65"/>
      <c r="BF74" s="65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178"/>
      <c r="BT74" s="178"/>
      <c r="BU74" s="178"/>
      <c r="BV74" s="178"/>
      <c r="BW74" s="178"/>
      <c r="BX74" s="179"/>
      <c r="BY74" s="179"/>
      <c r="BZ74" s="179"/>
      <c r="CA74" s="179"/>
      <c r="CB74" s="179"/>
      <c r="CC74" s="179"/>
      <c r="CD74" s="179"/>
      <c r="CE74" s="32"/>
      <c r="CF74" s="32"/>
      <c r="CG74" s="179"/>
      <c r="CH74" s="32"/>
      <c r="CI74" s="32"/>
      <c r="CJ74" s="179"/>
      <c r="CK74" s="32"/>
      <c r="CL74" s="32"/>
      <c r="CM74" s="179"/>
      <c r="CN74" s="32"/>
      <c r="CO74" s="32"/>
      <c r="CP74" s="179"/>
      <c r="CQ74" s="32"/>
      <c r="CR74" s="32"/>
      <c r="CS74" s="179"/>
      <c r="CT74" s="32"/>
      <c r="CU74" s="32"/>
      <c r="CV74" s="179"/>
      <c r="CW74" s="32"/>
      <c r="CX74" s="32"/>
      <c r="CY74" s="179"/>
      <c r="CZ74" s="32"/>
      <c r="DA74" s="32"/>
      <c r="DB74" s="179"/>
      <c r="DC74" s="32"/>
      <c r="DD74" s="32"/>
      <c r="DE74" s="179"/>
      <c r="DF74" s="32"/>
      <c r="DG74" s="32"/>
      <c r="DH74" s="179"/>
    </row>
    <row r="75" spans="1:112" s="36" customFormat="1" ht="63" x14ac:dyDescent="0.25">
      <c r="A75" s="111" t="s">
        <v>739</v>
      </c>
      <c r="B75" s="35">
        <f t="shared" si="13"/>
        <v>1605.8</v>
      </c>
      <c r="C75" s="35">
        <f t="shared" si="13"/>
        <v>0</v>
      </c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3">
        <v>100</v>
      </c>
      <c r="AG75" s="32"/>
      <c r="AH75" s="32"/>
      <c r="AI75" s="32"/>
      <c r="AJ75" s="32"/>
      <c r="AK75" s="32"/>
      <c r="AL75" s="32"/>
      <c r="AM75" s="32"/>
      <c r="AN75" s="32"/>
      <c r="AO75" s="65"/>
      <c r="AP75" s="65"/>
      <c r="AQ75" s="65"/>
      <c r="AR75" s="32"/>
      <c r="AS75" s="32"/>
      <c r="AT75" s="32"/>
      <c r="AU75" s="32"/>
      <c r="AV75" s="32"/>
      <c r="AW75" s="32"/>
      <c r="AX75" s="32">
        <v>1505.8</v>
      </c>
      <c r="AY75" s="32"/>
      <c r="AZ75" s="32"/>
      <c r="BA75" s="32"/>
      <c r="BB75" s="32"/>
      <c r="BC75" s="32"/>
      <c r="BD75" s="65"/>
      <c r="BE75" s="65"/>
      <c r="BF75" s="65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178"/>
      <c r="BT75" s="178"/>
      <c r="BU75" s="178"/>
      <c r="BV75" s="178"/>
      <c r="BW75" s="178"/>
      <c r="BX75" s="179"/>
      <c r="BY75" s="179"/>
      <c r="BZ75" s="179"/>
      <c r="CA75" s="179"/>
      <c r="CB75" s="179"/>
      <c r="CC75" s="179"/>
      <c r="CD75" s="179"/>
      <c r="CE75" s="32"/>
      <c r="CF75" s="32"/>
      <c r="CG75" s="179"/>
      <c r="CH75" s="32"/>
      <c r="CI75" s="32"/>
      <c r="CJ75" s="179"/>
      <c r="CK75" s="32"/>
      <c r="CL75" s="32"/>
      <c r="CM75" s="179"/>
      <c r="CN75" s="32"/>
      <c r="CO75" s="32"/>
      <c r="CP75" s="179"/>
      <c r="CQ75" s="32"/>
      <c r="CR75" s="32"/>
      <c r="CS75" s="179"/>
      <c r="CT75" s="32"/>
      <c r="CU75" s="32"/>
      <c r="CV75" s="179"/>
      <c r="CW75" s="32"/>
      <c r="CX75" s="32"/>
      <c r="CY75" s="179"/>
      <c r="CZ75" s="32"/>
      <c r="DA75" s="32"/>
      <c r="DB75" s="179"/>
      <c r="DC75" s="32"/>
      <c r="DD75" s="32"/>
      <c r="DE75" s="179"/>
      <c r="DF75" s="32"/>
      <c r="DG75" s="32"/>
      <c r="DH75" s="179"/>
    </row>
    <row r="76" spans="1:112" s="36" customFormat="1" ht="61.5" customHeight="1" x14ac:dyDescent="0.25">
      <c r="A76" s="111" t="s">
        <v>203</v>
      </c>
      <c r="B76" s="35">
        <f t="shared" si="13"/>
        <v>30622</v>
      </c>
      <c r="C76" s="35">
        <f t="shared" si="13"/>
        <v>0</v>
      </c>
      <c r="D76" s="32">
        <f t="shared" si="14"/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65"/>
      <c r="AP76" s="65"/>
      <c r="AQ76" s="65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65"/>
      <c r="BE76" s="65"/>
      <c r="BF76" s="65"/>
      <c r="BG76" s="32"/>
      <c r="BH76" s="32"/>
      <c r="BI76" s="32"/>
      <c r="BJ76" s="32"/>
      <c r="BK76" s="32"/>
      <c r="BL76" s="32"/>
      <c r="BM76" s="32">
        <v>30622</v>
      </c>
      <c r="BN76" s="32"/>
      <c r="BO76" s="32">
        <f t="shared" si="16"/>
        <v>0</v>
      </c>
      <c r="BP76" s="32"/>
      <c r="BQ76" s="32"/>
      <c r="BR76" s="32"/>
      <c r="BS76" s="178"/>
      <c r="BT76" s="178"/>
      <c r="BU76" s="178"/>
      <c r="BV76" s="178"/>
      <c r="BW76" s="178"/>
      <c r="BX76" s="179"/>
      <c r="BY76" s="179"/>
      <c r="BZ76" s="179"/>
      <c r="CA76" s="179"/>
      <c r="CB76" s="179"/>
      <c r="CC76" s="179"/>
      <c r="CD76" s="179"/>
      <c r="CE76" s="32"/>
      <c r="CF76" s="32"/>
      <c r="CG76" s="179"/>
      <c r="CH76" s="32"/>
      <c r="CI76" s="32"/>
      <c r="CJ76" s="179"/>
      <c r="CK76" s="32"/>
      <c r="CL76" s="32"/>
      <c r="CM76" s="179"/>
      <c r="CN76" s="32"/>
      <c r="CO76" s="32"/>
      <c r="CP76" s="179"/>
      <c r="CQ76" s="32"/>
      <c r="CR76" s="32"/>
      <c r="CS76" s="179"/>
      <c r="CT76" s="32"/>
      <c r="CU76" s="32"/>
      <c r="CV76" s="179"/>
      <c r="CW76" s="32"/>
      <c r="CX76" s="32"/>
      <c r="CY76" s="179"/>
      <c r="CZ76" s="32"/>
      <c r="DA76" s="32"/>
      <c r="DB76" s="179"/>
      <c r="DC76" s="32"/>
      <c r="DD76" s="32"/>
      <c r="DE76" s="179"/>
      <c r="DF76" s="32"/>
      <c r="DG76" s="32"/>
      <c r="DH76" s="179"/>
    </row>
    <row r="77" spans="1:112" s="36" customFormat="1" ht="61.5" customHeight="1" x14ac:dyDescent="0.25">
      <c r="A77" s="111" t="s">
        <v>653</v>
      </c>
      <c r="B77" s="35">
        <f t="shared" si="13"/>
        <v>500</v>
      </c>
      <c r="C77" s="35">
        <f t="shared" si="13"/>
        <v>0</v>
      </c>
      <c r="D77" s="32">
        <f t="shared" si="14"/>
        <v>0</v>
      </c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65"/>
      <c r="AP77" s="65"/>
      <c r="AQ77" s="65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65"/>
      <c r="BE77" s="65"/>
      <c r="BF77" s="65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178"/>
      <c r="BT77" s="178"/>
      <c r="BU77" s="178"/>
      <c r="BV77" s="178"/>
      <c r="BW77" s="178"/>
      <c r="BX77" s="179"/>
      <c r="BY77" s="179"/>
      <c r="BZ77" s="179"/>
      <c r="CA77" s="179"/>
      <c r="CB77" s="179"/>
      <c r="CC77" s="179"/>
      <c r="CD77" s="179"/>
      <c r="CE77" s="32"/>
      <c r="CF77" s="32"/>
      <c r="CG77" s="179"/>
      <c r="CH77" s="32"/>
      <c r="CI77" s="32"/>
      <c r="CJ77" s="179"/>
      <c r="CK77" s="32"/>
      <c r="CL77" s="32"/>
      <c r="CM77" s="179"/>
      <c r="CN77" s="32"/>
      <c r="CO77" s="32"/>
      <c r="CP77" s="179"/>
      <c r="CQ77" s="32">
        <v>500</v>
      </c>
      <c r="CR77" s="32"/>
      <c r="CS77" s="179"/>
      <c r="CT77" s="32"/>
      <c r="CU77" s="32"/>
      <c r="CV77" s="179"/>
      <c r="CW77" s="32"/>
      <c r="CX77" s="32"/>
      <c r="CY77" s="179"/>
      <c r="CZ77" s="32"/>
      <c r="DA77" s="32"/>
      <c r="DB77" s="179"/>
      <c r="DC77" s="32"/>
      <c r="DD77" s="32"/>
      <c r="DE77" s="179"/>
      <c r="DF77" s="32"/>
      <c r="DG77" s="32"/>
      <c r="DH77" s="179"/>
    </row>
    <row r="78" spans="1:112" s="36" customFormat="1" ht="61.5" customHeight="1" x14ac:dyDescent="0.25">
      <c r="A78" s="111" t="s">
        <v>211</v>
      </c>
      <c r="B78" s="35">
        <f t="shared" si="13"/>
        <v>0</v>
      </c>
      <c r="C78" s="35">
        <f t="shared" si="13"/>
        <v>0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65"/>
      <c r="AP78" s="65"/>
      <c r="AQ78" s="65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65"/>
      <c r="BE78" s="65"/>
      <c r="BF78" s="65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178"/>
      <c r="BT78" s="178"/>
      <c r="BU78" s="178"/>
      <c r="BV78" s="178"/>
      <c r="BW78" s="178"/>
      <c r="BX78" s="179"/>
      <c r="BY78" s="179"/>
      <c r="BZ78" s="179"/>
      <c r="CA78" s="179"/>
      <c r="CB78" s="179"/>
      <c r="CC78" s="179"/>
      <c r="CD78" s="179"/>
      <c r="CE78" s="32"/>
      <c r="CF78" s="32"/>
      <c r="CG78" s="179"/>
      <c r="CH78" s="32"/>
      <c r="CI78" s="32"/>
      <c r="CJ78" s="179"/>
      <c r="CK78" s="32"/>
      <c r="CL78" s="32"/>
      <c r="CM78" s="179"/>
      <c r="CN78" s="32"/>
      <c r="CO78" s="32"/>
      <c r="CP78" s="179"/>
      <c r="CQ78" s="32"/>
      <c r="CR78" s="32"/>
      <c r="CS78" s="179"/>
      <c r="CT78" s="32"/>
      <c r="CU78" s="32"/>
      <c r="CV78" s="179"/>
      <c r="CW78" s="32"/>
      <c r="CX78" s="32"/>
      <c r="CY78" s="179"/>
      <c r="CZ78" s="32"/>
      <c r="DA78" s="32"/>
      <c r="DB78" s="179"/>
      <c r="DC78" s="32"/>
      <c r="DD78" s="32"/>
      <c r="DE78" s="179"/>
      <c r="DF78" s="32"/>
      <c r="DG78" s="32"/>
      <c r="DH78" s="179"/>
    </row>
    <row r="79" spans="1:112" s="36" customFormat="1" ht="71.25" customHeight="1" x14ac:dyDescent="0.25">
      <c r="A79" s="111" t="s">
        <v>213</v>
      </c>
      <c r="B79" s="35">
        <f t="shared" si="13"/>
        <v>0</v>
      </c>
      <c r="C79" s="35">
        <f t="shared" si="13"/>
        <v>0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65"/>
      <c r="AP79" s="65"/>
      <c r="AQ79" s="65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65"/>
      <c r="BE79" s="65"/>
      <c r="BF79" s="65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178"/>
      <c r="BT79" s="178"/>
      <c r="BU79" s="178"/>
      <c r="BV79" s="178"/>
      <c r="BW79" s="178"/>
      <c r="BX79" s="179"/>
      <c r="BY79" s="179"/>
      <c r="BZ79" s="179"/>
      <c r="CA79" s="179"/>
      <c r="CB79" s="179"/>
      <c r="CC79" s="179"/>
      <c r="CD79" s="179"/>
      <c r="CE79" s="32"/>
      <c r="CF79" s="32"/>
      <c r="CG79" s="179"/>
      <c r="CH79" s="32"/>
      <c r="CI79" s="32"/>
      <c r="CJ79" s="179"/>
      <c r="CK79" s="32"/>
      <c r="CL79" s="32"/>
      <c r="CM79" s="179"/>
      <c r="CN79" s="32"/>
      <c r="CO79" s="32"/>
      <c r="CP79" s="179"/>
      <c r="CQ79" s="32"/>
      <c r="CR79" s="32"/>
      <c r="CS79" s="179"/>
      <c r="CT79" s="32"/>
      <c r="CU79" s="32"/>
      <c r="CV79" s="179"/>
      <c r="CW79" s="32"/>
      <c r="CX79" s="32"/>
      <c r="CY79" s="179"/>
      <c r="CZ79" s="32"/>
      <c r="DA79" s="32"/>
      <c r="DB79" s="179"/>
      <c r="DC79" s="32"/>
      <c r="DD79" s="32"/>
      <c r="DE79" s="179"/>
      <c r="DF79" s="32"/>
      <c r="DG79" s="32"/>
      <c r="DH79" s="179"/>
    </row>
    <row r="80" spans="1:112" s="36" customFormat="1" ht="66.75" customHeight="1" x14ac:dyDescent="0.25">
      <c r="A80" s="111" t="s">
        <v>214</v>
      </c>
      <c r="B80" s="35">
        <f t="shared" si="13"/>
        <v>0</v>
      </c>
      <c r="C80" s="35">
        <f t="shared" si="13"/>
        <v>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65"/>
      <c r="AP80" s="65"/>
      <c r="AQ80" s="65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65"/>
      <c r="BE80" s="65"/>
      <c r="BF80" s="65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178"/>
      <c r="BT80" s="178"/>
      <c r="BU80" s="178"/>
      <c r="BV80" s="178"/>
      <c r="BW80" s="178"/>
      <c r="BX80" s="179"/>
      <c r="BY80" s="179"/>
      <c r="BZ80" s="179"/>
      <c r="CA80" s="179"/>
      <c r="CB80" s="179"/>
      <c r="CC80" s="179"/>
      <c r="CD80" s="179"/>
      <c r="CE80" s="32"/>
      <c r="CF80" s="32"/>
      <c r="CG80" s="179"/>
      <c r="CH80" s="32"/>
      <c r="CI80" s="32"/>
      <c r="CJ80" s="179"/>
      <c r="CK80" s="32"/>
      <c r="CL80" s="32"/>
      <c r="CM80" s="179"/>
      <c r="CN80" s="32"/>
      <c r="CO80" s="32"/>
      <c r="CP80" s="179"/>
      <c r="CQ80" s="32"/>
      <c r="CR80" s="32"/>
      <c r="CS80" s="179"/>
      <c r="CT80" s="32"/>
      <c r="CU80" s="32"/>
      <c r="CV80" s="179"/>
      <c r="CW80" s="32"/>
      <c r="CX80" s="32"/>
      <c r="CY80" s="179"/>
      <c r="CZ80" s="32"/>
      <c r="DA80" s="32"/>
      <c r="DB80" s="179"/>
      <c r="DC80" s="32"/>
      <c r="DD80" s="32"/>
      <c r="DE80" s="179"/>
      <c r="DF80" s="32"/>
      <c r="DG80" s="32"/>
      <c r="DH80" s="179"/>
    </row>
    <row r="81" spans="1:112" s="36" customFormat="1" ht="61.5" customHeight="1" x14ac:dyDescent="0.25">
      <c r="A81" s="111" t="s">
        <v>216</v>
      </c>
      <c r="B81" s="35">
        <f t="shared" si="13"/>
        <v>0</v>
      </c>
      <c r="C81" s="35">
        <f t="shared" si="13"/>
        <v>0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65"/>
      <c r="AP81" s="65"/>
      <c r="AQ81" s="65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65"/>
      <c r="BE81" s="65"/>
      <c r="BF81" s="65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178"/>
      <c r="BT81" s="178"/>
      <c r="BU81" s="178"/>
      <c r="BV81" s="178"/>
      <c r="BW81" s="178"/>
      <c r="BX81" s="179"/>
      <c r="BY81" s="179"/>
      <c r="BZ81" s="179"/>
      <c r="CA81" s="179"/>
      <c r="CB81" s="179"/>
      <c r="CC81" s="179"/>
      <c r="CD81" s="179"/>
      <c r="CE81" s="32"/>
      <c r="CF81" s="32"/>
      <c r="CG81" s="179"/>
      <c r="CH81" s="32"/>
      <c r="CI81" s="32"/>
      <c r="CJ81" s="179"/>
      <c r="CK81" s="32"/>
      <c r="CL81" s="32"/>
      <c r="CM81" s="179"/>
      <c r="CN81" s="32"/>
      <c r="CO81" s="32"/>
      <c r="CP81" s="179"/>
      <c r="CQ81" s="32"/>
      <c r="CR81" s="32"/>
      <c r="CS81" s="179"/>
      <c r="CT81" s="32"/>
      <c r="CU81" s="32"/>
      <c r="CV81" s="179"/>
      <c r="CW81" s="32"/>
      <c r="CX81" s="32"/>
      <c r="CY81" s="179"/>
      <c r="CZ81" s="32"/>
      <c r="DA81" s="32"/>
      <c r="DB81" s="179"/>
      <c r="DC81" s="32"/>
      <c r="DD81" s="32"/>
      <c r="DE81" s="179"/>
      <c r="DF81" s="32"/>
      <c r="DG81" s="32"/>
      <c r="DH81" s="179"/>
    </row>
    <row r="82" spans="1:112" s="36" customFormat="1" ht="61.5" customHeight="1" x14ac:dyDescent="0.25">
      <c r="A82" s="111" t="s">
        <v>219</v>
      </c>
      <c r="B82" s="35">
        <f t="shared" si="13"/>
        <v>1026.8</v>
      </c>
      <c r="C82" s="35">
        <f t="shared" si="13"/>
        <v>0</v>
      </c>
      <c r="D82" s="32">
        <f t="shared" si="14"/>
        <v>0</v>
      </c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65"/>
      <c r="AP82" s="65"/>
      <c r="AQ82" s="65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65"/>
      <c r="BE82" s="65"/>
      <c r="BF82" s="65"/>
      <c r="BG82" s="32"/>
      <c r="BH82" s="32"/>
      <c r="BI82" s="32"/>
      <c r="BJ82" s="32"/>
      <c r="BK82" s="32"/>
      <c r="BL82" s="32"/>
      <c r="BM82" s="32">
        <v>1026.8</v>
      </c>
      <c r="BN82" s="32"/>
      <c r="BO82" s="32"/>
      <c r="BP82" s="32"/>
      <c r="BQ82" s="32"/>
      <c r="BR82" s="32"/>
      <c r="BS82" s="178"/>
      <c r="BT82" s="178"/>
      <c r="BU82" s="178"/>
      <c r="BV82" s="178"/>
      <c r="BW82" s="178"/>
      <c r="BX82" s="179"/>
      <c r="BY82" s="179"/>
      <c r="BZ82" s="179"/>
      <c r="CA82" s="179"/>
      <c r="CB82" s="179"/>
      <c r="CC82" s="179"/>
      <c r="CD82" s="179"/>
      <c r="CE82" s="32"/>
      <c r="CF82" s="32"/>
      <c r="CG82" s="179"/>
      <c r="CH82" s="32"/>
      <c r="CI82" s="32"/>
      <c r="CJ82" s="179"/>
      <c r="CK82" s="32"/>
      <c r="CL82" s="32"/>
      <c r="CM82" s="179"/>
      <c r="CN82" s="32"/>
      <c r="CO82" s="32"/>
      <c r="CP82" s="179"/>
      <c r="CQ82" s="32"/>
      <c r="CR82" s="32"/>
      <c r="CS82" s="179"/>
      <c r="CT82" s="32"/>
      <c r="CU82" s="32"/>
      <c r="CV82" s="179"/>
      <c r="CW82" s="32"/>
      <c r="CX82" s="32"/>
      <c r="CY82" s="179"/>
      <c r="CZ82" s="32"/>
      <c r="DA82" s="32"/>
      <c r="DB82" s="179"/>
      <c r="DC82" s="32"/>
      <c r="DD82" s="32"/>
      <c r="DE82" s="179"/>
      <c r="DF82" s="32"/>
      <c r="DG82" s="32"/>
      <c r="DH82" s="179"/>
    </row>
    <row r="83" spans="1:112" s="36" customFormat="1" ht="61.5" customHeight="1" x14ac:dyDescent="0.25">
      <c r="A83" s="111" t="s">
        <v>221</v>
      </c>
      <c r="B83" s="35">
        <f t="shared" si="13"/>
        <v>500</v>
      </c>
      <c r="C83" s="35">
        <f t="shared" si="13"/>
        <v>0</v>
      </c>
      <c r="D83" s="32">
        <f t="shared" si="14"/>
        <v>0</v>
      </c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65"/>
      <c r="AP83" s="65"/>
      <c r="AQ83" s="65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65"/>
      <c r="BE83" s="65"/>
      <c r="BF83" s="65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178"/>
      <c r="BT83" s="178"/>
      <c r="BU83" s="178"/>
      <c r="BV83" s="178"/>
      <c r="BW83" s="178"/>
      <c r="BX83" s="179"/>
      <c r="BY83" s="179"/>
      <c r="BZ83" s="179"/>
      <c r="CA83" s="179"/>
      <c r="CB83" s="179"/>
      <c r="CC83" s="179"/>
      <c r="CD83" s="179"/>
      <c r="CE83" s="32"/>
      <c r="CF83" s="32"/>
      <c r="CG83" s="179"/>
      <c r="CH83" s="32"/>
      <c r="CI83" s="32"/>
      <c r="CJ83" s="179"/>
      <c r="CK83" s="32"/>
      <c r="CL83" s="32"/>
      <c r="CM83" s="179"/>
      <c r="CN83" s="32"/>
      <c r="CO83" s="32"/>
      <c r="CP83" s="179"/>
      <c r="CQ83" s="32">
        <v>500</v>
      </c>
      <c r="CR83" s="32"/>
      <c r="CS83" s="179"/>
      <c r="CT83" s="32"/>
      <c r="CU83" s="32"/>
      <c r="CV83" s="179"/>
      <c r="CW83" s="32"/>
      <c r="CX83" s="32"/>
      <c r="CY83" s="179"/>
      <c r="CZ83" s="32"/>
      <c r="DA83" s="32"/>
      <c r="DB83" s="179"/>
      <c r="DC83" s="32"/>
      <c r="DD83" s="32"/>
      <c r="DE83" s="179"/>
      <c r="DF83" s="32"/>
      <c r="DG83" s="32"/>
      <c r="DH83" s="179"/>
    </row>
    <row r="84" spans="1:112" s="36" customFormat="1" ht="47.25" x14ac:dyDescent="0.25">
      <c r="A84" s="111" t="s">
        <v>223</v>
      </c>
      <c r="B84" s="35">
        <f t="shared" si="13"/>
        <v>43849.3</v>
      </c>
      <c r="C84" s="35">
        <f t="shared" si="13"/>
        <v>0</v>
      </c>
      <c r="D84" s="32">
        <f t="shared" si="14"/>
        <v>0</v>
      </c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65"/>
      <c r="AP84" s="65"/>
      <c r="AQ84" s="65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65"/>
      <c r="BE84" s="65"/>
      <c r="BF84" s="65"/>
      <c r="BG84" s="32"/>
      <c r="BH84" s="32"/>
      <c r="BI84" s="32"/>
      <c r="BJ84" s="32"/>
      <c r="BK84" s="32"/>
      <c r="BL84" s="32"/>
      <c r="BM84" s="32">
        <v>43849.3</v>
      </c>
      <c r="BN84" s="32"/>
      <c r="BO84" s="32">
        <f t="shared" si="16"/>
        <v>0</v>
      </c>
      <c r="BP84" s="32"/>
      <c r="BQ84" s="32"/>
      <c r="BR84" s="32"/>
      <c r="BS84" s="178"/>
      <c r="BT84" s="178"/>
      <c r="BU84" s="178"/>
      <c r="BV84" s="178"/>
      <c r="BW84" s="178"/>
      <c r="BX84" s="179"/>
      <c r="BY84" s="179"/>
      <c r="BZ84" s="179"/>
      <c r="CA84" s="179"/>
      <c r="CB84" s="179"/>
      <c r="CC84" s="179"/>
      <c r="CD84" s="179"/>
      <c r="CE84" s="32"/>
      <c r="CF84" s="32"/>
      <c r="CG84" s="179"/>
      <c r="CH84" s="32"/>
      <c r="CI84" s="32"/>
      <c r="CJ84" s="179"/>
      <c r="CK84" s="32"/>
      <c r="CL84" s="32"/>
      <c r="CM84" s="179"/>
      <c r="CN84" s="32"/>
      <c r="CO84" s="32"/>
      <c r="CP84" s="179"/>
      <c r="CQ84" s="32"/>
      <c r="CR84" s="32"/>
      <c r="CS84" s="179"/>
      <c r="CT84" s="32"/>
      <c r="CU84" s="32"/>
      <c r="CV84" s="179"/>
      <c r="CW84" s="32"/>
      <c r="CX84" s="32"/>
      <c r="CY84" s="179"/>
      <c r="CZ84" s="32"/>
      <c r="DA84" s="32"/>
      <c r="DB84" s="179"/>
      <c r="DC84" s="32"/>
      <c r="DD84" s="32"/>
      <c r="DE84" s="179"/>
      <c r="DF84" s="32"/>
      <c r="DG84" s="32"/>
      <c r="DH84" s="179"/>
    </row>
    <row r="85" spans="1:112" s="36" customFormat="1" ht="47.25" x14ac:dyDescent="0.25">
      <c r="A85" s="111" t="s">
        <v>550</v>
      </c>
      <c r="B85" s="35">
        <f t="shared" si="13"/>
        <v>78.5</v>
      </c>
      <c r="C85" s="35">
        <f t="shared" si="13"/>
        <v>18.100000000000001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65"/>
      <c r="AP85" s="65"/>
      <c r="AQ85" s="65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65"/>
      <c r="BE85" s="65"/>
      <c r="BF85" s="65"/>
      <c r="BG85" s="32">
        <v>78.5</v>
      </c>
      <c r="BH85" s="32">
        <v>18.100000000000001</v>
      </c>
      <c r="BI85" s="32">
        <f t="shared" si="15"/>
        <v>23.057324840764331</v>
      </c>
      <c r="BJ85" s="32"/>
      <c r="BK85" s="32"/>
      <c r="BL85" s="32"/>
      <c r="BM85" s="32"/>
      <c r="BN85" s="32"/>
      <c r="BO85" s="32"/>
      <c r="BP85" s="32"/>
      <c r="BQ85" s="32"/>
      <c r="BR85" s="32"/>
      <c r="BS85" s="178"/>
      <c r="BT85" s="178"/>
      <c r="BU85" s="178"/>
      <c r="BV85" s="178"/>
      <c r="BW85" s="178"/>
      <c r="BX85" s="179"/>
      <c r="BY85" s="179"/>
      <c r="BZ85" s="179"/>
      <c r="CA85" s="179"/>
      <c r="CB85" s="179"/>
      <c r="CC85" s="179"/>
      <c r="CD85" s="179"/>
      <c r="CE85" s="32"/>
      <c r="CF85" s="32"/>
      <c r="CG85" s="179"/>
      <c r="CH85" s="32"/>
      <c r="CI85" s="32"/>
      <c r="CJ85" s="179"/>
      <c r="CK85" s="32"/>
      <c r="CL85" s="32"/>
      <c r="CM85" s="179"/>
      <c r="CN85" s="32"/>
      <c r="CO85" s="32"/>
      <c r="CP85" s="179"/>
      <c r="CQ85" s="32"/>
      <c r="CR85" s="32"/>
      <c r="CS85" s="179"/>
      <c r="CT85" s="32"/>
      <c r="CU85" s="32"/>
      <c r="CV85" s="179"/>
      <c r="CW85" s="32"/>
      <c r="CX85" s="32"/>
      <c r="CY85" s="179"/>
      <c r="CZ85" s="32"/>
      <c r="DA85" s="32"/>
      <c r="DB85" s="179"/>
      <c r="DC85" s="32"/>
      <c r="DD85" s="32"/>
      <c r="DE85" s="179"/>
      <c r="DF85" s="32"/>
      <c r="DG85" s="32"/>
      <c r="DH85" s="179"/>
    </row>
    <row r="86" spans="1:112" s="36" customFormat="1" ht="47.25" x14ac:dyDescent="0.25">
      <c r="A86" s="111" t="s">
        <v>551</v>
      </c>
      <c r="B86" s="35">
        <f t="shared" si="13"/>
        <v>217.5</v>
      </c>
      <c r="C86" s="35">
        <f t="shared" si="13"/>
        <v>32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65"/>
      <c r="AP86" s="65"/>
      <c r="AQ86" s="65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65"/>
      <c r="BE86" s="65"/>
      <c r="BF86" s="65"/>
      <c r="BG86" s="32">
        <v>217.5</v>
      </c>
      <c r="BH86" s="32">
        <v>32</v>
      </c>
      <c r="BI86" s="32">
        <f t="shared" si="15"/>
        <v>14.712643678160919</v>
      </c>
      <c r="BJ86" s="32"/>
      <c r="BK86" s="32"/>
      <c r="BL86" s="32"/>
      <c r="BM86" s="32"/>
      <c r="BN86" s="32"/>
      <c r="BO86" s="32"/>
      <c r="BP86" s="32"/>
      <c r="BQ86" s="32"/>
      <c r="BR86" s="32"/>
      <c r="BS86" s="178"/>
      <c r="BT86" s="178"/>
      <c r="BU86" s="178"/>
      <c r="BV86" s="178"/>
      <c r="BW86" s="178"/>
      <c r="BX86" s="179"/>
      <c r="BY86" s="179"/>
      <c r="BZ86" s="179"/>
      <c r="CA86" s="179"/>
      <c r="CB86" s="179"/>
      <c r="CC86" s="179"/>
      <c r="CD86" s="179"/>
      <c r="CE86" s="32"/>
      <c r="CF86" s="32"/>
      <c r="CG86" s="179"/>
      <c r="CH86" s="32"/>
      <c r="CI86" s="32"/>
      <c r="CJ86" s="179"/>
      <c r="CK86" s="32"/>
      <c r="CL86" s="32"/>
      <c r="CM86" s="179"/>
      <c r="CN86" s="32"/>
      <c r="CO86" s="32"/>
      <c r="CP86" s="179"/>
      <c r="CQ86" s="32"/>
      <c r="CR86" s="32"/>
      <c r="CS86" s="179"/>
      <c r="CT86" s="32"/>
      <c r="CU86" s="32"/>
      <c r="CV86" s="179"/>
      <c r="CW86" s="32"/>
      <c r="CX86" s="32"/>
      <c r="CY86" s="179"/>
      <c r="CZ86" s="32"/>
      <c r="DA86" s="32"/>
      <c r="DB86" s="179"/>
      <c r="DC86" s="32"/>
      <c r="DD86" s="32"/>
      <c r="DE86" s="179"/>
      <c r="DF86" s="32"/>
      <c r="DG86" s="32"/>
      <c r="DH86" s="179"/>
    </row>
    <row r="87" spans="1:112" s="36" customFormat="1" ht="63" x14ac:dyDescent="0.25">
      <c r="A87" s="111" t="s">
        <v>552</v>
      </c>
      <c r="B87" s="35">
        <f t="shared" si="13"/>
        <v>84.2</v>
      </c>
      <c r="C87" s="35">
        <f t="shared" si="13"/>
        <v>19.899999999999999</v>
      </c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65"/>
      <c r="AP87" s="65"/>
      <c r="AQ87" s="65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65"/>
      <c r="BE87" s="65"/>
      <c r="BF87" s="65"/>
      <c r="BG87" s="32">
        <v>84.2</v>
      </c>
      <c r="BH87" s="32">
        <v>19.899999999999999</v>
      </c>
      <c r="BI87" s="32">
        <f t="shared" si="15"/>
        <v>23.63420427553444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178"/>
      <c r="BT87" s="178"/>
      <c r="BU87" s="178"/>
      <c r="BV87" s="178"/>
      <c r="BW87" s="178"/>
      <c r="BX87" s="179"/>
      <c r="BY87" s="179"/>
      <c r="BZ87" s="179"/>
      <c r="CA87" s="179"/>
      <c r="CB87" s="179"/>
      <c r="CC87" s="179"/>
      <c r="CD87" s="179"/>
      <c r="CE87" s="32"/>
      <c r="CF87" s="32"/>
      <c r="CG87" s="179"/>
      <c r="CH87" s="32"/>
      <c r="CI87" s="32"/>
      <c r="CJ87" s="179"/>
      <c r="CK87" s="32"/>
      <c r="CL87" s="32"/>
      <c r="CM87" s="179"/>
      <c r="CN87" s="32"/>
      <c r="CO87" s="32"/>
      <c r="CP87" s="179"/>
      <c r="CQ87" s="32"/>
      <c r="CR87" s="32"/>
      <c r="CS87" s="179"/>
      <c r="CT87" s="32"/>
      <c r="CU87" s="32"/>
      <c r="CV87" s="179"/>
      <c r="CW87" s="32"/>
      <c r="CX87" s="32"/>
      <c r="CY87" s="179"/>
      <c r="CZ87" s="32"/>
      <c r="DA87" s="32"/>
      <c r="DB87" s="179"/>
      <c r="DC87" s="32"/>
      <c r="DD87" s="32"/>
      <c r="DE87" s="179"/>
      <c r="DF87" s="32"/>
      <c r="DG87" s="32"/>
      <c r="DH87" s="179"/>
    </row>
    <row r="88" spans="1:112" s="36" customFormat="1" ht="47.25" x14ac:dyDescent="0.25">
      <c r="A88" s="111" t="s">
        <v>553</v>
      </c>
      <c r="B88" s="35">
        <f t="shared" si="13"/>
        <v>151.4</v>
      </c>
      <c r="C88" s="35">
        <f t="shared" si="13"/>
        <v>21.9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65"/>
      <c r="AP88" s="65"/>
      <c r="AQ88" s="65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65"/>
      <c r="BE88" s="65"/>
      <c r="BF88" s="65"/>
      <c r="BG88" s="32">
        <v>151.4</v>
      </c>
      <c r="BH88" s="32">
        <v>21.9</v>
      </c>
      <c r="BI88" s="32">
        <f t="shared" si="15"/>
        <v>14.464993394980183</v>
      </c>
      <c r="BJ88" s="32"/>
      <c r="BK88" s="32"/>
      <c r="BL88" s="32"/>
      <c r="BM88" s="32"/>
      <c r="BN88" s="32"/>
      <c r="BO88" s="32"/>
      <c r="BP88" s="32"/>
      <c r="BQ88" s="32"/>
      <c r="BR88" s="32"/>
      <c r="BS88" s="178"/>
      <c r="BT88" s="178"/>
      <c r="BU88" s="178"/>
      <c r="BV88" s="178"/>
      <c r="BW88" s="178"/>
      <c r="BX88" s="179"/>
      <c r="BY88" s="179"/>
      <c r="BZ88" s="179"/>
      <c r="CA88" s="179"/>
      <c r="CB88" s="179"/>
      <c r="CC88" s="179"/>
      <c r="CD88" s="179"/>
      <c r="CE88" s="32"/>
      <c r="CF88" s="32"/>
      <c r="CG88" s="179"/>
      <c r="CH88" s="32"/>
      <c r="CI88" s="32"/>
      <c r="CJ88" s="179"/>
      <c r="CK88" s="32"/>
      <c r="CL88" s="32"/>
      <c r="CM88" s="179"/>
      <c r="CN88" s="32"/>
      <c r="CO88" s="32"/>
      <c r="CP88" s="179"/>
      <c r="CQ88" s="32"/>
      <c r="CR88" s="32"/>
      <c r="CS88" s="179"/>
      <c r="CT88" s="32"/>
      <c r="CU88" s="32"/>
      <c r="CV88" s="179"/>
      <c r="CW88" s="32"/>
      <c r="CX88" s="32"/>
      <c r="CY88" s="179"/>
      <c r="CZ88" s="32"/>
      <c r="DA88" s="32"/>
      <c r="DB88" s="179"/>
      <c r="DC88" s="32"/>
      <c r="DD88" s="32"/>
      <c r="DE88" s="179"/>
      <c r="DF88" s="32"/>
      <c r="DG88" s="32"/>
      <c r="DH88" s="179"/>
    </row>
    <row r="89" spans="1:112" s="36" customFormat="1" ht="47.25" x14ac:dyDescent="0.25">
      <c r="A89" s="111" t="s">
        <v>554</v>
      </c>
      <c r="B89" s="35">
        <f t="shared" si="13"/>
        <v>96.4</v>
      </c>
      <c r="C89" s="35">
        <f t="shared" si="13"/>
        <v>13.7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65"/>
      <c r="AP89" s="65"/>
      <c r="AQ89" s="65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65"/>
      <c r="BE89" s="65"/>
      <c r="BF89" s="65"/>
      <c r="BG89" s="32">
        <v>96.4</v>
      </c>
      <c r="BH89" s="32">
        <v>13.7</v>
      </c>
      <c r="BI89" s="32">
        <f t="shared" si="15"/>
        <v>14.21161825726141</v>
      </c>
      <c r="BJ89" s="32"/>
      <c r="BK89" s="32"/>
      <c r="BL89" s="32"/>
      <c r="BM89" s="32"/>
      <c r="BN89" s="32"/>
      <c r="BO89" s="32"/>
      <c r="BP89" s="32"/>
      <c r="BQ89" s="32"/>
      <c r="BR89" s="32"/>
      <c r="BS89" s="178"/>
      <c r="BT89" s="178"/>
      <c r="BU89" s="178"/>
      <c r="BV89" s="178"/>
      <c r="BW89" s="178"/>
      <c r="BX89" s="179"/>
      <c r="BY89" s="179"/>
      <c r="BZ89" s="179"/>
      <c r="CA89" s="179"/>
      <c r="CB89" s="179"/>
      <c r="CC89" s="179"/>
      <c r="CD89" s="179"/>
      <c r="CE89" s="32"/>
      <c r="CF89" s="32"/>
      <c r="CG89" s="179"/>
      <c r="CH89" s="32"/>
      <c r="CI89" s="32"/>
      <c r="CJ89" s="179"/>
      <c r="CK89" s="32"/>
      <c r="CL89" s="32"/>
      <c r="CM89" s="179"/>
      <c r="CN89" s="32"/>
      <c r="CO89" s="32"/>
      <c r="CP89" s="179"/>
      <c r="CQ89" s="32"/>
      <c r="CR89" s="32"/>
      <c r="CS89" s="179"/>
      <c r="CT89" s="32"/>
      <c r="CU89" s="32"/>
      <c r="CV89" s="179"/>
      <c r="CW89" s="32"/>
      <c r="CX89" s="32"/>
      <c r="CY89" s="179"/>
      <c r="CZ89" s="32"/>
      <c r="DA89" s="32"/>
      <c r="DB89" s="179"/>
      <c r="DC89" s="32"/>
      <c r="DD89" s="32"/>
      <c r="DE89" s="179"/>
      <c r="DF89" s="32"/>
      <c r="DG89" s="32"/>
      <c r="DH89" s="179"/>
    </row>
    <row r="90" spans="1:112" s="36" customFormat="1" ht="47.25" x14ac:dyDescent="0.25">
      <c r="A90" s="111" t="s">
        <v>555</v>
      </c>
      <c r="B90" s="35">
        <f t="shared" si="13"/>
        <v>87</v>
      </c>
      <c r="C90" s="35">
        <f t="shared" si="13"/>
        <v>19.399999999999999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65"/>
      <c r="AP90" s="65"/>
      <c r="AQ90" s="65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65"/>
      <c r="BE90" s="65"/>
      <c r="BF90" s="65"/>
      <c r="BG90" s="32">
        <v>87</v>
      </c>
      <c r="BH90" s="32">
        <v>19.399999999999999</v>
      </c>
      <c r="BI90" s="32">
        <f t="shared" si="15"/>
        <v>22.298850574712642</v>
      </c>
      <c r="BJ90" s="32"/>
      <c r="BK90" s="32"/>
      <c r="BL90" s="32"/>
      <c r="BM90" s="32"/>
      <c r="BN90" s="32"/>
      <c r="BO90" s="32"/>
      <c r="BP90" s="32"/>
      <c r="BQ90" s="32"/>
      <c r="BR90" s="32"/>
      <c r="BS90" s="178"/>
      <c r="BT90" s="178"/>
      <c r="BU90" s="178"/>
      <c r="BV90" s="178"/>
      <c r="BW90" s="178"/>
      <c r="BX90" s="179"/>
      <c r="BY90" s="179"/>
      <c r="BZ90" s="179"/>
      <c r="CA90" s="179"/>
      <c r="CB90" s="179"/>
      <c r="CC90" s="179"/>
      <c r="CD90" s="179"/>
      <c r="CE90" s="32"/>
      <c r="CF90" s="32"/>
      <c r="CG90" s="179"/>
      <c r="CH90" s="32"/>
      <c r="CI90" s="32"/>
      <c r="CJ90" s="179"/>
      <c r="CK90" s="32"/>
      <c r="CL90" s="32"/>
      <c r="CM90" s="179"/>
      <c r="CN90" s="32"/>
      <c r="CO90" s="32"/>
      <c r="CP90" s="179"/>
      <c r="CQ90" s="32"/>
      <c r="CR90" s="32"/>
      <c r="CS90" s="179"/>
      <c r="CT90" s="32"/>
      <c r="CU90" s="32"/>
      <c r="CV90" s="179"/>
      <c r="CW90" s="32"/>
      <c r="CX90" s="32"/>
      <c r="CY90" s="179"/>
      <c r="CZ90" s="32"/>
      <c r="DA90" s="32"/>
      <c r="DB90" s="179"/>
      <c r="DC90" s="32"/>
      <c r="DD90" s="32"/>
      <c r="DE90" s="179"/>
      <c r="DF90" s="32"/>
      <c r="DG90" s="32"/>
      <c r="DH90" s="179"/>
    </row>
    <row r="91" spans="1:112" s="36" customFormat="1" ht="63" x14ac:dyDescent="0.25">
      <c r="A91" s="111" t="s">
        <v>556</v>
      </c>
      <c r="B91" s="35">
        <f t="shared" si="13"/>
        <v>675</v>
      </c>
      <c r="C91" s="35">
        <f t="shared" si="13"/>
        <v>26.4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65"/>
      <c r="AP91" s="65"/>
      <c r="AQ91" s="65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65"/>
      <c r="BE91" s="65"/>
      <c r="BF91" s="65"/>
      <c r="BG91" s="32">
        <v>175</v>
      </c>
      <c r="BH91" s="32">
        <v>26.4</v>
      </c>
      <c r="BI91" s="32">
        <f t="shared" si="15"/>
        <v>15.085714285714285</v>
      </c>
      <c r="BJ91" s="32"/>
      <c r="BK91" s="32"/>
      <c r="BL91" s="32"/>
      <c r="BM91" s="32"/>
      <c r="BN91" s="32"/>
      <c r="BO91" s="32"/>
      <c r="BP91" s="32"/>
      <c r="BQ91" s="32"/>
      <c r="BR91" s="32"/>
      <c r="BS91" s="178"/>
      <c r="BT91" s="178"/>
      <c r="BU91" s="178"/>
      <c r="BV91" s="178"/>
      <c r="BW91" s="178"/>
      <c r="BX91" s="179"/>
      <c r="BY91" s="179"/>
      <c r="BZ91" s="179"/>
      <c r="CA91" s="179"/>
      <c r="CB91" s="179"/>
      <c r="CC91" s="179"/>
      <c r="CD91" s="179"/>
      <c r="CE91" s="32"/>
      <c r="CF91" s="32"/>
      <c r="CG91" s="179"/>
      <c r="CH91" s="32"/>
      <c r="CI91" s="32"/>
      <c r="CJ91" s="179"/>
      <c r="CK91" s="32"/>
      <c r="CL91" s="32"/>
      <c r="CM91" s="179"/>
      <c r="CN91" s="32"/>
      <c r="CO91" s="32"/>
      <c r="CP91" s="179"/>
      <c r="CQ91" s="32">
        <v>500</v>
      </c>
      <c r="CR91" s="32"/>
      <c r="CS91" s="179"/>
      <c r="CT91" s="32"/>
      <c r="CU91" s="32"/>
      <c r="CV91" s="179"/>
      <c r="CW91" s="32"/>
      <c r="CX91" s="32"/>
      <c r="CY91" s="179"/>
      <c r="CZ91" s="32"/>
      <c r="DA91" s="32"/>
      <c r="DB91" s="179"/>
      <c r="DC91" s="32"/>
      <c r="DD91" s="32"/>
      <c r="DE91" s="179"/>
      <c r="DF91" s="32"/>
      <c r="DG91" s="32"/>
      <c r="DH91" s="179"/>
    </row>
    <row r="92" spans="1:112" s="36" customFormat="1" ht="63" x14ac:dyDescent="0.25">
      <c r="A92" s="111" t="s">
        <v>557</v>
      </c>
      <c r="B92" s="35">
        <f t="shared" si="13"/>
        <v>87</v>
      </c>
      <c r="C92" s="35">
        <f t="shared" si="13"/>
        <v>16.7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65"/>
      <c r="AP92" s="65"/>
      <c r="AQ92" s="65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65"/>
      <c r="BE92" s="65"/>
      <c r="BF92" s="65"/>
      <c r="BG92" s="32">
        <v>87</v>
      </c>
      <c r="BH92" s="32">
        <v>16.7</v>
      </c>
      <c r="BI92" s="32">
        <f t="shared" si="15"/>
        <v>19.195402298850574</v>
      </c>
      <c r="BJ92" s="32"/>
      <c r="BK92" s="32"/>
      <c r="BL92" s="32"/>
      <c r="BM92" s="32"/>
      <c r="BN92" s="32"/>
      <c r="BO92" s="32"/>
      <c r="BP92" s="32"/>
      <c r="BQ92" s="32"/>
      <c r="BR92" s="32"/>
      <c r="BS92" s="178"/>
      <c r="BT92" s="178"/>
      <c r="BU92" s="178"/>
      <c r="BV92" s="178"/>
      <c r="BW92" s="178"/>
      <c r="BX92" s="179"/>
      <c r="BY92" s="179"/>
      <c r="BZ92" s="179"/>
      <c r="CA92" s="179"/>
      <c r="CB92" s="179"/>
      <c r="CC92" s="179"/>
      <c r="CD92" s="179"/>
      <c r="CE92" s="32"/>
      <c r="CF92" s="32"/>
      <c r="CG92" s="179"/>
      <c r="CH92" s="32"/>
      <c r="CI92" s="32"/>
      <c r="CJ92" s="179"/>
      <c r="CK92" s="32"/>
      <c r="CL92" s="32"/>
      <c r="CM92" s="179"/>
      <c r="CN92" s="32"/>
      <c r="CO92" s="32"/>
      <c r="CP92" s="179"/>
      <c r="CQ92" s="32"/>
      <c r="CR92" s="32"/>
      <c r="CS92" s="179"/>
      <c r="CT92" s="32"/>
      <c r="CU92" s="32"/>
      <c r="CV92" s="179"/>
      <c r="CW92" s="32"/>
      <c r="CX92" s="32"/>
      <c r="CY92" s="179"/>
      <c r="CZ92" s="32"/>
      <c r="DA92" s="32"/>
      <c r="DB92" s="179"/>
      <c r="DC92" s="32"/>
      <c r="DD92" s="32"/>
      <c r="DE92" s="179"/>
      <c r="DF92" s="32"/>
      <c r="DG92" s="32"/>
      <c r="DH92" s="179"/>
    </row>
    <row r="93" spans="1:112" s="36" customFormat="1" ht="47.25" x14ac:dyDescent="0.25">
      <c r="A93" s="111" t="s">
        <v>558</v>
      </c>
      <c r="B93" s="35">
        <f t="shared" si="13"/>
        <v>92.7</v>
      </c>
      <c r="C93" s="35">
        <f t="shared" si="13"/>
        <v>15.9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65"/>
      <c r="AP93" s="65"/>
      <c r="AQ93" s="65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65"/>
      <c r="BE93" s="65"/>
      <c r="BF93" s="65"/>
      <c r="BG93" s="32">
        <v>92.7</v>
      </c>
      <c r="BH93" s="32">
        <v>15.9</v>
      </c>
      <c r="BI93" s="32">
        <f t="shared" si="15"/>
        <v>17.15210355987055</v>
      </c>
      <c r="BJ93" s="32"/>
      <c r="BK93" s="32"/>
      <c r="BL93" s="32"/>
      <c r="BM93" s="32"/>
      <c r="BN93" s="32"/>
      <c r="BO93" s="32"/>
      <c r="BP93" s="32"/>
      <c r="BQ93" s="32"/>
      <c r="BR93" s="32"/>
      <c r="BS93" s="178"/>
      <c r="BT93" s="178"/>
      <c r="BU93" s="178"/>
      <c r="BV93" s="178"/>
      <c r="BW93" s="178"/>
      <c r="BX93" s="179"/>
      <c r="BY93" s="179"/>
      <c r="BZ93" s="179"/>
      <c r="CA93" s="179"/>
      <c r="CB93" s="179"/>
      <c r="CC93" s="179"/>
      <c r="CD93" s="179"/>
      <c r="CE93" s="32"/>
      <c r="CF93" s="32"/>
      <c r="CG93" s="179"/>
      <c r="CH93" s="32"/>
      <c r="CI93" s="32"/>
      <c r="CJ93" s="179"/>
      <c r="CK93" s="32"/>
      <c r="CL93" s="32"/>
      <c r="CM93" s="179"/>
      <c r="CN93" s="32"/>
      <c r="CO93" s="32"/>
      <c r="CP93" s="179"/>
      <c r="CQ93" s="32"/>
      <c r="CR93" s="32"/>
      <c r="CS93" s="179"/>
      <c r="CT93" s="32"/>
      <c r="CU93" s="32"/>
      <c r="CV93" s="179"/>
      <c r="CW93" s="32"/>
      <c r="CX93" s="32"/>
      <c r="CY93" s="179"/>
      <c r="CZ93" s="32"/>
      <c r="DA93" s="32"/>
      <c r="DB93" s="179"/>
      <c r="DC93" s="32"/>
      <c r="DD93" s="32"/>
      <c r="DE93" s="179"/>
      <c r="DF93" s="32"/>
      <c r="DG93" s="32"/>
      <c r="DH93" s="179"/>
    </row>
    <row r="94" spans="1:112" s="36" customFormat="1" ht="47.25" x14ac:dyDescent="0.25">
      <c r="A94" s="111" t="s">
        <v>601</v>
      </c>
      <c r="B94" s="35">
        <f t="shared" si="13"/>
        <v>283</v>
      </c>
      <c r="C94" s="35">
        <f t="shared" si="13"/>
        <v>14.8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65"/>
      <c r="AP94" s="65"/>
      <c r="AQ94" s="65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65"/>
      <c r="BE94" s="65"/>
      <c r="BF94" s="65"/>
      <c r="BG94" s="32">
        <v>283</v>
      </c>
      <c r="BH94" s="32">
        <v>14.8</v>
      </c>
      <c r="BI94" s="32">
        <f t="shared" si="15"/>
        <v>5.2296819787985864</v>
      </c>
      <c r="BJ94" s="32"/>
      <c r="BK94" s="32"/>
      <c r="BL94" s="32"/>
      <c r="BM94" s="32"/>
      <c r="BN94" s="32"/>
      <c r="BO94" s="32"/>
      <c r="BP94" s="32"/>
      <c r="BQ94" s="32"/>
      <c r="BR94" s="32"/>
      <c r="BS94" s="178"/>
      <c r="BT94" s="178"/>
      <c r="BU94" s="178"/>
      <c r="BV94" s="178"/>
      <c r="BW94" s="178"/>
      <c r="BX94" s="179"/>
      <c r="BY94" s="179"/>
      <c r="BZ94" s="179"/>
      <c r="CA94" s="179"/>
      <c r="CB94" s="179"/>
      <c r="CC94" s="179"/>
      <c r="CD94" s="179"/>
      <c r="CE94" s="32"/>
      <c r="CF94" s="32"/>
      <c r="CG94" s="179"/>
      <c r="CH94" s="32"/>
      <c r="CI94" s="32"/>
      <c r="CJ94" s="179"/>
      <c r="CK94" s="32"/>
      <c r="CL94" s="32"/>
      <c r="CM94" s="179"/>
      <c r="CN94" s="32"/>
      <c r="CO94" s="32"/>
      <c r="CP94" s="179"/>
      <c r="CQ94" s="32"/>
      <c r="CR94" s="32"/>
      <c r="CS94" s="179"/>
      <c r="CT94" s="32"/>
      <c r="CU94" s="32"/>
      <c r="CV94" s="179"/>
      <c r="CW94" s="32"/>
      <c r="CX94" s="32"/>
      <c r="CY94" s="179"/>
      <c r="CZ94" s="32"/>
      <c r="DA94" s="32"/>
      <c r="DB94" s="179"/>
      <c r="DC94" s="32"/>
      <c r="DD94" s="32"/>
      <c r="DE94" s="179"/>
      <c r="DF94" s="32"/>
      <c r="DG94" s="32"/>
      <c r="DH94" s="179"/>
    </row>
    <row r="95" spans="1:112" s="36" customFormat="1" ht="47.25" x14ac:dyDescent="0.25">
      <c r="A95" s="111" t="s">
        <v>559</v>
      </c>
      <c r="B95" s="35">
        <f t="shared" si="13"/>
        <v>179.7</v>
      </c>
      <c r="C95" s="35">
        <f t="shared" si="13"/>
        <v>21.8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65"/>
      <c r="AP95" s="65"/>
      <c r="AQ95" s="65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65"/>
      <c r="BE95" s="65"/>
      <c r="BF95" s="65"/>
      <c r="BG95" s="32">
        <v>179.7</v>
      </c>
      <c r="BH95" s="32">
        <v>21.8</v>
      </c>
      <c r="BI95" s="32">
        <f t="shared" si="15"/>
        <v>12.131329994435172</v>
      </c>
      <c r="BJ95" s="32"/>
      <c r="BK95" s="32"/>
      <c r="BL95" s="32"/>
      <c r="BM95" s="32"/>
      <c r="BN95" s="32"/>
      <c r="BO95" s="32"/>
      <c r="BP95" s="32"/>
      <c r="BQ95" s="32"/>
      <c r="BR95" s="32"/>
      <c r="BS95" s="178"/>
      <c r="BT95" s="178"/>
      <c r="BU95" s="178"/>
      <c r="BV95" s="178"/>
      <c r="BW95" s="178"/>
      <c r="BX95" s="179"/>
      <c r="BY95" s="179"/>
      <c r="BZ95" s="179"/>
      <c r="CA95" s="179"/>
      <c r="CB95" s="179"/>
      <c r="CC95" s="179"/>
      <c r="CD95" s="179"/>
      <c r="CE95" s="32"/>
      <c r="CF95" s="32"/>
      <c r="CG95" s="179"/>
      <c r="CH95" s="32"/>
      <c r="CI95" s="32"/>
      <c r="CJ95" s="179"/>
      <c r="CK95" s="32"/>
      <c r="CL95" s="32"/>
      <c r="CM95" s="179"/>
      <c r="CN95" s="32"/>
      <c r="CO95" s="32"/>
      <c r="CP95" s="179"/>
      <c r="CQ95" s="32"/>
      <c r="CR95" s="32"/>
      <c r="CS95" s="179"/>
      <c r="CT95" s="32"/>
      <c r="CU95" s="32"/>
      <c r="CV95" s="179"/>
      <c r="CW95" s="32"/>
      <c r="CX95" s="32"/>
      <c r="CY95" s="179"/>
      <c r="CZ95" s="32"/>
      <c r="DA95" s="32"/>
      <c r="DB95" s="179"/>
      <c r="DC95" s="32"/>
      <c r="DD95" s="32"/>
      <c r="DE95" s="179"/>
      <c r="DF95" s="32"/>
      <c r="DG95" s="32"/>
      <c r="DH95" s="179"/>
    </row>
    <row r="96" spans="1:112" s="36" customFormat="1" ht="47.25" x14ac:dyDescent="0.25">
      <c r="A96" s="111" t="s">
        <v>560</v>
      </c>
      <c r="B96" s="35">
        <f t="shared" si="13"/>
        <v>130.5</v>
      </c>
      <c r="C96" s="35">
        <f t="shared" si="13"/>
        <v>9.6999999999999993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65"/>
      <c r="AP96" s="65"/>
      <c r="AQ96" s="65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65"/>
      <c r="BE96" s="65"/>
      <c r="BF96" s="65"/>
      <c r="BG96" s="32">
        <v>130.5</v>
      </c>
      <c r="BH96" s="32">
        <v>9.6999999999999993</v>
      </c>
      <c r="BI96" s="32">
        <f t="shared" si="15"/>
        <v>7.4329501915708809</v>
      </c>
      <c r="BJ96" s="32"/>
      <c r="BK96" s="32"/>
      <c r="BL96" s="32"/>
      <c r="BM96" s="32"/>
      <c r="BN96" s="32"/>
      <c r="BO96" s="32"/>
      <c r="BP96" s="32"/>
      <c r="BQ96" s="32"/>
      <c r="BR96" s="32"/>
      <c r="BS96" s="178"/>
      <c r="BT96" s="178"/>
      <c r="BU96" s="178"/>
      <c r="BV96" s="178"/>
      <c r="BW96" s="178"/>
      <c r="BX96" s="179"/>
      <c r="BY96" s="179"/>
      <c r="BZ96" s="179"/>
      <c r="CA96" s="179"/>
      <c r="CB96" s="179"/>
      <c r="CC96" s="179"/>
      <c r="CD96" s="179"/>
      <c r="CE96" s="32"/>
      <c r="CF96" s="32"/>
      <c r="CG96" s="179"/>
      <c r="CH96" s="32"/>
      <c r="CI96" s="32"/>
      <c r="CJ96" s="179"/>
      <c r="CK96" s="32"/>
      <c r="CL96" s="32"/>
      <c r="CM96" s="179"/>
      <c r="CN96" s="32"/>
      <c r="CO96" s="32"/>
      <c r="CP96" s="179"/>
      <c r="CQ96" s="32"/>
      <c r="CR96" s="32"/>
      <c r="CS96" s="179"/>
      <c r="CT96" s="32"/>
      <c r="CU96" s="32"/>
      <c r="CV96" s="179"/>
      <c r="CW96" s="32"/>
      <c r="CX96" s="32"/>
      <c r="CY96" s="179"/>
      <c r="CZ96" s="32"/>
      <c r="DA96" s="32"/>
      <c r="DB96" s="179"/>
      <c r="DC96" s="32"/>
      <c r="DD96" s="32"/>
      <c r="DE96" s="179"/>
      <c r="DF96" s="32"/>
      <c r="DG96" s="32"/>
      <c r="DH96" s="179"/>
    </row>
    <row r="97" spans="1:112" s="36" customFormat="1" ht="47.25" x14ac:dyDescent="0.25">
      <c r="A97" s="111" t="s">
        <v>561</v>
      </c>
      <c r="B97" s="35">
        <f t="shared" si="13"/>
        <v>81.3</v>
      </c>
      <c r="C97" s="35">
        <f t="shared" si="13"/>
        <v>17.8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65"/>
      <c r="AP97" s="65"/>
      <c r="AQ97" s="65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65"/>
      <c r="BE97" s="65"/>
      <c r="BF97" s="65"/>
      <c r="BG97" s="32">
        <v>81.3</v>
      </c>
      <c r="BH97" s="32">
        <v>17.8</v>
      </c>
      <c r="BI97" s="32">
        <f t="shared" si="15"/>
        <v>21.894218942189422</v>
      </c>
      <c r="BJ97" s="32"/>
      <c r="BK97" s="32"/>
      <c r="BL97" s="32"/>
      <c r="BM97" s="32"/>
      <c r="BN97" s="32"/>
      <c r="BO97" s="32"/>
      <c r="BP97" s="32"/>
      <c r="BQ97" s="32"/>
      <c r="BR97" s="32"/>
      <c r="BS97" s="178"/>
      <c r="BT97" s="178"/>
      <c r="BU97" s="178"/>
      <c r="BV97" s="178"/>
      <c r="BW97" s="178"/>
      <c r="BX97" s="179"/>
      <c r="BY97" s="179"/>
      <c r="BZ97" s="179"/>
      <c r="CA97" s="179"/>
      <c r="CB97" s="179"/>
      <c r="CC97" s="179"/>
      <c r="CD97" s="179"/>
      <c r="CE97" s="32"/>
      <c r="CF97" s="32"/>
      <c r="CG97" s="179"/>
      <c r="CH97" s="32"/>
      <c r="CI97" s="32"/>
      <c r="CJ97" s="179"/>
      <c r="CK97" s="32"/>
      <c r="CL97" s="32"/>
      <c r="CM97" s="179"/>
      <c r="CN97" s="32"/>
      <c r="CO97" s="32"/>
      <c r="CP97" s="179"/>
      <c r="CQ97" s="32"/>
      <c r="CR97" s="32"/>
      <c r="CS97" s="179"/>
      <c r="CT97" s="32"/>
      <c r="CU97" s="32"/>
      <c r="CV97" s="179"/>
      <c r="CW97" s="32"/>
      <c r="CX97" s="32"/>
      <c r="CY97" s="179"/>
      <c r="CZ97" s="32"/>
      <c r="DA97" s="32"/>
      <c r="DB97" s="179"/>
      <c r="DC97" s="32"/>
      <c r="DD97" s="32"/>
      <c r="DE97" s="179"/>
      <c r="DF97" s="32"/>
      <c r="DG97" s="32"/>
      <c r="DH97" s="179"/>
    </row>
    <row r="98" spans="1:112" s="36" customFormat="1" ht="63" x14ac:dyDescent="0.25">
      <c r="A98" s="111" t="s">
        <v>562</v>
      </c>
      <c r="B98" s="35">
        <f t="shared" si="13"/>
        <v>140</v>
      </c>
      <c r="C98" s="35">
        <f t="shared" si="13"/>
        <v>33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65"/>
      <c r="AP98" s="65"/>
      <c r="AQ98" s="65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65"/>
      <c r="BE98" s="65"/>
      <c r="BF98" s="65"/>
      <c r="BG98" s="32">
        <v>140</v>
      </c>
      <c r="BH98" s="32">
        <v>33</v>
      </c>
      <c r="BI98" s="32">
        <f t="shared" si="15"/>
        <v>23.571428571428569</v>
      </c>
      <c r="BJ98" s="32"/>
      <c r="BK98" s="32"/>
      <c r="BL98" s="32"/>
      <c r="BM98" s="32"/>
      <c r="BN98" s="32"/>
      <c r="BO98" s="32"/>
      <c r="BP98" s="32"/>
      <c r="BQ98" s="32"/>
      <c r="BR98" s="32"/>
      <c r="BS98" s="178"/>
      <c r="BT98" s="178"/>
      <c r="BU98" s="178"/>
      <c r="BV98" s="178"/>
      <c r="BW98" s="178"/>
      <c r="BX98" s="179"/>
      <c r="BY98" s="179"/>
      <c r="BZ98" s="179"/>
      <c r="CA98" s="179"/>
      <c r="CB98" s="179"/>
      <c r="CC98" s="179"/>
      <c r="CD98" s="179"/>
      <c r="CE98" s="32"/>
      <c r="CF98" s="32"/>
      <c r="CG98" s="179"/>
      <c r="CH98" s="32"/>
      <c r="CI98" s="32"/>
      <c r="CJ98" s="179"/>
      <c r="CK98" s="32"/>
      <c r="CL98" s="32"/>
      <c r="CM98" s="179"/>
      <c r="CN98" s="32"/>
      <c r="CO98" s="32"/>
      <c r="CP98" s="179"/>
      <c r="CQ98" s="32"/>
      <c r="CR98" s="32"/>
      <c r="CS98" s="179"/>
      <c r="CT98" s="32"/>
      <c r="CU98" s="32"/>
      <c r="CV98" s="179"/>
      <c r="CW98" s="32"/>
      <c r="CX98" s="32"/>
      <c r="CY98" s="179"/>
      <c r="CZ98" s="32"/>
      <c r="DA98" s="32"/>
      <c r="DB98" s="179"/>
      <c r="DC98" s="32"/>
      <c r="DD98" s="32"/>
      <c r="DE98" s="179"/>
      <c r="DF98" s="32"/>
      <c r="DG98" s="32"/>
      <c r="DH98" s="179"/>
    </row>
    <row r="99" spans="1:112" s="36" customFormat="1" ht="63" x14ac:dyDescent="0.25">
      <c r="A99" s="111" t="s">
        <v>730</v>
      </c>
      <c r="B99" s="35">
        <f t="shared" si="13"/>
        <v>1087.2</v>
      </c>
      <c r="C99" s="35">
        <f t="shared" si="13"/>
        <v>0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65"/>
      <c r="AP99" s="65"/>
      <c r="AQ99" s="65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65"/>
      <c r="BE99" s="65"/>
      <c r="BF99" s="65"/>
      <c r="BG99" s="32"/>
      <c r="BH99" s="32"/>
      <c r="BI99" s="32"/>
      <c r="BJ99" s="32"/>
      <c r="BK99" s="32"/>
      <c r="BL99" s="32"/>
      <c r="BM99" s="32">
        <v>1087.2</v>
      </c>
      <c r="BN99" s="32"/>
      <c r="BO99" s="32"/>
      <c r="BP99" s="32"/>
      <c r="BQ99" s="32"/>
      <c r="BR99" s="32"/>
      <c r="BS99" s="178"/>
      <c r="BT99" s="178"/>
      <c r="BU99" s="178"/>
      <c r="BV99" s="178"/>
      <c r="BW99" s="178"/>
      <c r="BX99" s="179"/>
      <c r="BY99" s="179"/>
      <c r="BZ99" s="179"/>
      <c r="CA99" s="179"/>
      <c r="CB99" s="179"/>
      <c r="CC99" s="179"/>
      <c r="CD99" s="179"/>
      <c r="CE99" s="32"/>
      <c r="CF99" s="32"/>
      <c r="CG99" s="179"/>
      <c r="CH99" s="32"/>
      <c r="CI99" s="32"/>
      <c r="CJ99" s="179"/>
      <c r="CK99" s="32"/>
      <c r="CL99" s="32"/>
      <c r="CM99" s="179"/>
      <c r="CN99" s="32"/>
      <c r="CO99" s="32"/>
      <c r="CP99" s="179"/>
      <c r="CQ99" s="32"/>
      <c r="CR99" s="32"/>
      <c r="CS99" s="179"/>
      <c r="CT99" s="32"/>
      <c r="CU99" s="32"/>
      <c r="CV99" s="179"/>
      <c r="CW99" s="32"/>
      <c r="CX99" s="32"/>
      <c r="CY99" s="179"/>
      <c r="CZ99" s="32"/>
      <c r="DA99" s="32"/>
      <c r="DB99" s="179"/>
      <c r="DC99" s="32"/>
      <c r="DD99" s="32"/>
      <c r="DE99" s="179"/>
      <c r="DF99" s="32"/>
      <c r="DG99" s="32"/>
      <c r="DH99" s="179"/>
    </row>
    <row r="100" spans="1:112" s="36" customFormat="1" ht="63" x14ac:dyDescent="0.25">
      <c r="A100" s="111" t="s">
        <v>654</v>
      </c>
      <c r="B100" s="35">
        <f t="shared" si="13"/>
        <v>500</v>
      </c>
      <c r="C100" s="35">
        <f t="shared" si="13"/>
        <v>0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65"/>
      <c r="AP100" s="65"/>
      <c r="AQ100" s="65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65"/>
      <c r="BE100" s="65"/>
      <c r="BF100" s="65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178"/>
      <c r="BT100" s="178"/>
      <c r="BU100" s="178"/>
      <c r="BV100" s="178"/>
      <c r="BW100" s="178"/>
      <c r="BX100" s="179"/>
      <c r="BY100" s="179"/>
      <c r="BZ100" s="179"/>
      <c r="CA100" s="179"/>
      <c r="CB100" s="179"/>
      <c r="CC100" s="179"/>
      <c r="CD100" s="179"/>
      <c r="CE100" s="32"/>
      <c r="CF100" s="32"/>
      <c r="CG100" s="179"/>
      <c r="CH100" s="32"/>
      <c r="CI100" s="32"/>
      <c r="CJ100" s="179"/>
      <c r="CK100" s="32"/>
      <c r="CL100" s="32"/>
      <c r="CM100" s="179"/>
      <c r="CN100" s="32"/>
      <c r="CO100" s="32"/>
      <c r="CP100" s="179"/>
      <c r="CQ100" s="32">
        <v>500</v>
      </c>
      <c r="CR100" s="32"/>
      <c r="CS100" s="179"/>
      <c r="CT100" s="32"/>
      <c r="CU100" s="32"/>
      <c r="CV100" s="179"/>
      <c r="CW100" s="32"/>
      <c r="CX100" s="32"/>
      <c r="CY100" s="179"/>
      <c r="CZ100" s="32"/>
      <c r="DA100" s="32"/>
      <c r="DB100" s="179"/>
      <c r="DC100" s="32"/>
      <c r="DD100" s="32"/>
      <c r="DE100" s="179"/>
      <c r="DF100" s="32"/>
      <c r="DG100" s="32"/>
      <c r="DH100" s="179"/>
    </row>
    <row r="101" spans="1:112" s="36" customFormat="1" ht="47.25" x14ac:dyDescent="0.25">
      <c r="A101" s="111" t="s">
        <v>241</v>
      </c>
      <c r="B101" s="35">
        <f t="shared" si="13"/>
        <v>72.900000000000006</v>
      </c>
      <c r="C101" s="35">
        <f t="shared" si="13"/>
        <v>10.3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65"/>
      <c r="AP101" s="65"/>
      <c r="AQ101" s="65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65"/>
      <c r="BE101" s="65"/>
      <c r="BF101" s="65"/>
      <c r="BG101" s="32">
        <v>72.900000000000006</v>
      </c>
      <c r="BH101" s="32">
        <v>10.3</v>
      </c>
      <c r="BI101" s="32">
        <f t="shared" si="15"/>
        <v>14.128943758573387</v>
      </c>
      <c r="BJ101" s="32"/>
      <c r="BK101" s="32"/>
      <c r="BL101" s="32"/>
      <c r="BM101" s="32"/>
      <c r="BN101" s="32"/>
      <c r="BO101" s="32"/>
      <c r="BP101" s="32"/>
      <c r="BQ101" s="32"/>
      <c r="BR101" s="32"/>
      <c r="BS101" s="178"/>
      <c r="BT101" s="178"/>
      <c r="BU101" s="178"/>
      <c r="BV101" s="178"/>
      <c r="BW101" s="178"/>
      <c r="BX101" s="179"/>
      <c r="BY101" s="179"/>
      <c r="BZ101" s="179"/>
      <c r="CA101" s="179"/>
      <c r="CB101" s="179"/>
      <c r="CC101" s="179"/>
      <c r="CD101" s="179"/>
      <c r="CE101" s="32"/>
      <c r="CF101" s="32"/>
      <c r="CG101" s="179"/>
      <c r="CH101" s="32"/>
      <c r="CI101" s="32"/>
      <c r="CJ101" s="179"/>
      <c r="CK101" s="32"/>
      <c r="CL101" s="32"/>
      <c r="CM101" s="179"/>
      <c r="CN101" s="32"/>
      <c r="CO101" s="32"/>
      <c r="CP101" s="179"/>
      <c r="CQ101" s="32"/>
      <c r="CR101" s="32"/>
      <c r="CS101" s="179"/>
      <c r="CT101" s="32"/>
      <c r="CU101" s="32"/>
      <c r="CV101" s="179"/>
      <c r="CW101" s="32"/>
      <c r="CX101" s="32"/>
      <c r="CY101" s="179"/>
      <c r="CZ101" s="32"/>
      <c r="DA101" s="32"/>
      <c r="DB101" s="179"/>
      <c r="DC101" s="32"/>
      <c r="DD101" s="32"/>
      <c r="DE101" s="179"/>
      <c r="DF101" s="32"/>
      <c r="DG101" s="32"/>
      <c r="DH101" s="179"/>
    </row>
    <row r="102" spans="1:112" s="36" customFormat="1" ht="47.25" x14ac:dyDescent="0.25">
      <c r="A102" s="111" t="s">
        <v>242</v>
      </c>
      <c r="B102" s="35">
        <f t="shared" si="13"/>
        <v>69.900000000000006</v>
      </c>
      <c r="C102" s="35">
        <f t="shared" si="13"/>
        <v>14.6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65"/>
      <c r="AP102" s="65"/>
      <c r="AQ102" s="65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65"/>
      <c r="BE102" s="65"/>
      <c r="BF102" s="65"/>
      <c r="BG102" s="32">
        <v>69.900000000000006</v>
      </c>
      <c r="BH102" s="32">
        <v>14.6</v>
      </c>
      <c r="BI102" s="32">
        <f t="shared" si="15"/>
        <v>20.886981402002856</v>
      </c>
      <c r="BJ102" s="32"/>
      <c r="BK102" s="32"/>
      <c r="BL102" s="32"/>
      <c r="BM102" s="32"/>
      <c r="BN102" s="32"/>
      <c r="BO102" s="32"/>
      <c r="BP102" s="32"/>
      <c r="BQ102" s="32"/>
      <c r="BR102" s="32"/>
      <c r="BS102" s="178"/>
      <c r="BT102" s="178"/>
      <c r="BU102" s="178"/>
      <c r="BV102" s="178"/>
      <c r="BW102" s="178"/>
      <c r="BX102" s="179"/>
      <c r="BY102" s="179"/>
      <c r="BZ102" s="179"/>
      <c r="CA102" s="179"/>
      <c r="CB102" s="179"/>
      <c r="CC102" s="179"/>
      <c r="CD102" s="179"/>
      <c r="CE102" s="32"/>
      <c r="CF102" s="32"/>
      <c r="CG102" s="179"/>
      <c r="CH102" s="32"/>
      <c r="CI102" s="32"/>
      <c r="CJ102" s="179"/>
      <c r="CK102" s="32"/>
      <c r="CL102" s="32"/>
      <c r="CM102" s="179"/>
      <c r="CN102" s="32"/>
      <c r="CO102" s="32"/>
      <c r="CP102" s="179"/>
      <c r="CQ102" s="32"/>
      <c r="CR102" s="32"/>
      <c r="CS102" s="179"/>
      <c r="CT102" s="32"/>
      <c r="CU102" s="32"/>
      <c r="CV102" s="179"/>
      <c r="CW102" s="32"/>
      <c r="CX102" s="32"/>
      <c r="CY102" s="179"/>
      <c r="CZ102" s="32"/>
      <c r="DA102" s="32"/>
      <c r="DB102" s="179"/>
      <c r="DC102" s="32"/>
      <c r="DD102" s="32"/>
      <c r="DE102" s="179"/>
      <c r="DF102" s="32"/>
      <c r="DG102" s="32"/>
      <c r="DH102" s="179"/>
    </row>
    <row r="103" spans="1:112" s="36" customFormat="1" ht="47.25" x14ac:dyDescent="0.25">
      <c r="A103" s="111" t="s">
        <v>243</v>
      </c>
      <c r="B103" s="35">
        <f t="shared" si="13"/>
        <v>600.70000000000005</v>
      </c>
      <c r="C103" s="35">
        <f t="shared" si="13"/>
        <v>5.7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65"/>
      <c r="AP103" s="65"/>
      <c r="AQ103" s="65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65"/>
      <c r="BE103" s="65"/>
      <c r="BF103" s="65"/>
      <c r="BG103" s="32">
        <v>100.7</v>
      </c>
      <c r="BH103" s="32">
        <v>5.7</v>
      </c>
      <c r="BI103" s="32">
        <f t="shared" si="15"/>
        <v>5.6603773584905666</v>
      </c>
      <c r="BJ103" s="32"/>
      <c r="BK103" s="32"/>
      <c r="BL103" s="32"/>
      <c r="BM103" s="32"/>
      <c r="BN103" s="32"/>
      <c r="BO103" s="32"/>
      <c r="BP103" s="32"/>
      <c r="BQ103" s="32"/>
      <c r="BR103" s="32"/>
      <c r="BS103" s="178"/>
      <c r="BT103" s="178"/>
      <c r="BU103" s="178"/>
      <c r="BV103" s="178"/>
      <c r="BW103" s="178"/>
      <c r="BX103" s="179"/>
      <c r="BY103" s="179"/>
      <c r="BZ103" s="179"/>
      <c r="CA103" s="179"/>
      <c r="CB103" s="179"/>
      <c r="CC103" s="179"/>
      <c r="CD103" s="179"/>
      <c r="CE103" s="32"/>
      <c r="CF103" s="32"/>
      <c r="CG103" s="179"/>
      <c r="CH103" s="32"/>
      <c r="CI103" s="32"/>
      <c r="CJ103" s="179"/>
      <c r="CK103" s="32"/>
      <c r="CL103" s="32"/>
      <c r="CM103" s="179"/>
      <c r="CN103" s="32"/>
      <c r="CO103" s="32"/>
      <c r="CP103" s="179"/>
      <c r="CQ103" s="32">
        <v>500</v>
      </c>
      <c r="CR103" s="32"/>
      <c r="CS103" s="179"/>
      <c r="CT103" s="32"/>
      <c r="CU103" s="32"/>
      <c r="CV103" s="179"/>
      <c r="CW103" s="32"/>
      <c r="CX103" s="32"/>
      <c r="CY103" s="179"/>
      <c r="CZ103" s="32"/>
      <c r="DA103" s="32"/>
      <c r="DB103" s="179"/>
      <c r="DC103" s="32"/>
      <c r="DD103" s="32"/>
      <c r="DE103" s="179"/>
      <c r="DF103" s="32"/>
      <c r="DG103" s="32"/>
      <c r="DH103" s="179"/>
    </row>
    <row r="104" spans="1:112" s="36" customFormat="1" ht="47.25" x14ac:dyDescent="0.25">
      <c r="A104" s="111" t="s">
        <v>244</v>
      </c>
      <c r="B104" s="35">
        <f t="shared" si="13"/>
        <v>3261.5</v>
      </c>
      <c r="C104" s="35">
        <f t="shared" si="13"/>
        <v>0</v>
      </c>
      <c r="D104" s="32">
        <f t="shared" si="14"/>
        <v>0</v>
      </c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65"/>
      <c r="AP104" s="65"/>
      <c r="AQ104" s="65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65"/>
      <c r="BE104" s="65"/>
      <c r="BF104" s="65"/>
      <c r="BG104" s="32"/>
      <c r="BH104" s="32"/>
      <c r="BI104" s="32"/>
      <c r="BJ104" s="32"/>
      <c r="BK104" s="32"/>
      <c r="BL104" s="32"/>
      <c r="BM104" s="32">
        <v>3261.5</v>
      </c>
      <c r="BN104" s="32"/>
      <c r="BO104" s="32"/>
      <c r="BP104" s="32"/>
      <c r="BQ104" s="32"/>
      <c r="BR104" s="32"/>
      <c r="BS104" s="178"/>
      <c r="BT104" s="178"/>
      <c r="BU104" s="178"/>
      <c r="BV104" s="178"/>
      <c r="BW104" s="178"/>
      <c r="BX104" s="179"/>
      <c r="BY104" s="179"/>
      <c r="BZ104" s="179"/>
      <c r="CA104" s="179"/>
      <c r="CB104" s="179"/>
      <c r="CC104" s="179"/>
      <c r="CD104" s="179"/>
      <c r="CE104" s="32"/>
      <c r="CF104" s="32"/>
      <c r="CG104" s="179"/>
      <c r="CH104" s="32"/>
      <c r="CI104" s="32"/>
      <c r="CJ104" s="179"/>
      <c r="CK104" s="32"/>
      <c r="CL104" s="32"/>
      <c r="CM104" s="179"/>
      <c r="CN104" s="32"/>
      <c r="CO104" s="32"/>
      <c r="CP104" s="179"/>
      <c r="CQ104" s="32"/>
      <c r="CR104" s="32"/>
      <c r="CS104" s="179"/>
      <c r="CT104" s="32"/>
      <c r="CU104" s="32"/>
      <c r="CV104" s="179"/>
      <c r="CW104" s="32"/>
      <c r="CX104" s="32"/>
      <c r="CY104" s="179"/>
      <c r="CZ104" s="32"/>
      <c r="DA104" s="32"/>
      <c r="DB104" s="179"/>
      <c r="DC104" s="32"/>
      <c r="DD104" s="32"/>
      <c r="DE104" s="179"/>
      <c r="DF104" s="32"/>
      <c r="DG104" s="32"/>
      <c r="DH104" s="179"/>
    </row>
    <row r="105" spans="1:112" s="36" customFormat="1" ht="47.25" x14ac:dyDescent="0.25">
      <c r="A105" s="111" t="s">
        <v>245</v>
      </c>
      <c r="B105" s="35">
        <f t="shared" si="13"/>
        <v>87</v>
      </c>
      <c r="C105" s="35">
        <f t="shared" si="13"/>
        <v>20.399999999999999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65"/>
      <c r="AP105" s="65"/>
      <c r="AQ105" s="65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65"/>
      <c r="BE105" s="65"/>
      <c r="BF105" s="65"/>
      <c r="BG105" s="32">
        <v>87</v>
      </c>
      <c r="BH105" s="32">
        <v>20.399999999999999</v>
      </c>
      <c r="BI105" s="32">
        <f t="shared" si="15"/>
        <v>23.448275862068964</v>
      </c>
      <c r="BJ105" s="32"/>
      <c r="BK105" s="32"/>
      <c r="BL105" s="32"/>
      <c r="BM105" s="32"/>
      <c r="BN105" s="32"/>
      <c r="BO105" s="32"/>
      <c r="BP105" s="32"/>
      <c r="BQ105" s="32"/>
      <c r="BR105" s="32"/>
      <c r="BS105" s="178"/>
      <c r="BT105" s="178"/>
      <c r="BU105" s="178"/>
      <c r="BV105" s="178"/>
      <c r="BW105" s="178"/>
      <c r="BX105" s="179"/>
      <c r="BY105" s="179"/>
      <c r="BZ105" s="179"/>
      <c r="CA105" s="179"/>
      <c r="CB105" s="179"/>
      <c r="CC105" s="179"/>
      <c r="CD105" s="179"/>
      <c r="CE105" s="32"/>
      <c r="CF105" s="32"/>
      <c r="CG105" s="179"/>
      <c r="CH105" s="32"/>
      <c r="CI105" s="32"/>
      <c r="CJ105" s="179"/>
      <c r="CK105" s="32"/>
      <c r="CL105" s="32"/>
      <c r="CM105" s="179"/>
      <c r="CN105" s="32"/>
      <c r="CO105" s="32"/>
      <c r="CP105" s="179"/>
      <c r="CQ105" s="32"/>
      <c r="CR105" s="32"/>
      <c r="CS105" s="179"/>
      <c r="CT105" s="32"/>
      <c r="CU105" s="32"/>
      <c r="CV105" s="179"/>
      <c r="CW105" s="32"/>
      <c r="CX105" s="32"/>
      <c r="CY105" s="179"/>
      <c r="CZ105" s="32"/>
      <c r="DA105" s="32"/>
      <c r="DB105" s="179"/>
      <c r="DC105" s="32"/>
      <c r="DD105" s="32"/>
      <c r="DE105" s="179"/>
      <c r="DF105" s="32"/>
      <c r="DG105" s="32"/>
      <c r="DH105" s="179"/>
    </row>
    <row r="106" spans="1:112" s="36" customFormat="1" ht="47.25" x14ac:dyDescent="0.25">
      <c r="A106" s="111" t="s">
        <v>246</v>
      </c>
      <c r="B106" s="35">
        <f t="shared" si="13"/>
        <v>128.6</v>
      </c>
      <c r="C106" s="35">
        <f t="shared" si="13"/>
        <v>7.4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65"/>
      <c r="AP106" s="65"/>
      <c r="AQ106" s="65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65"/>
      <c r="BE106" s="65"/>
      <c r="BF106" s="65"/>
      <c r="BG106" s="32">
        <v>128.6</v>
      </c>
      <c r="BH106" s="32">
        <v>7.4</v>
      </c>
      <c r="BI106" s="32">
        <f t="shared" si="15"/>
        <v>5.7542768273716955</v>
      </c>
      <c r="BJ106" s="32"/>
      <c r="BK106" s="32"/>
      <c r="BL106" s="32"/>
      <c r="BM106" s="32"/>
      <c r="BN106" s="32"/>
      <c r="BO106" s="32"/>
      <c r="BP106" s="32"/>
      <c r="BQ106" s="32"/>
      <c r="BR106" s="32"/>
      <c r="BS106" s="178"/>
      <c r="BT106" s="178"/>
      <c r="BU106" s="178"/>
      <c r="BV106" s="178"/>
      <c r="BW106" s="178"/>
      <c r="BX106" s="179"/>
      <c r="BY106" s="179"/>
      <c r="BZ106" s="179"/>
      <c r="CA106" s="179"/>
      <c r="CB106" s="179"/>
      <c r="CC106" s="179"/>
      <c r="CD106" s="179"/>
      <c r="CE106" s="32"/>
      <c r="CF106" s="32"/>
      <c r="CG106" s="179"/>
      <c r="CH106" s="32"/>
      <c r="CI106" s="32"/>
      <c r="CJ106" s="179"/>
      <c r="CK106" s="32"/>
      <c r="CL106" s="32"/>
      <c r="CM106" s="179"/>
      <c r="CN106" s="32"/>
      <c r="CO106" s="32"/>
      <c r="CP106" s="179"/>
      <c r="CQ106" s="32"/>
      <c r="CR106" s="32"/>
      <c r="CS106" s="179"/>
      <c r="CT106" s="32"/>
      <c r="CU106" s="32"/>
      <c r="CV106" s="179"/>
      <c r="CW106" s="32"/>
      <c r="CX106" s="32"/>
      <c r="CY106" s="179"/>
      <c r="CZ106" s="32"/>
      <c r="DA106" s="32"/>
      <c r="DB106" s="179"/>
      <c r="DC106" s="32"/>
      <c r="DD106" s="32"/>
      <c r="DE106" s="179"/>
      <c r="DF106" s="32"/>
      <c r="DG106" s="32"/>
      <c r="DH106" s="179"/>
    </row>
    <row r="107" spans="1:112" s="36" customFormat="1" ht="47.25" x14ac:dyDescent="0.25">
      <c r="A107" s="111" t="s">
        <v>247</v>
      </c>
      <c r="B107" s="35">
        <f t="shared" si="13"/>
        <v>113.5</v>
      </c>
      <c r="C107" s="35">
        <f t="shared" si="13"/>
        <v>17.100000000000001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65"/>
      <c r="AP107" s="65"/>
      <c r="AQ107" s="65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65"/>
      <c r="BE107" s="65"/>
      <c r="BF107" s="65"/>
      <c r="BG107" s="32">
        <v>113.5</v>
      </c>
      <c r="BH107" s="32">
        <v>17.100000000000001</v>
      </c>
      <c r="BI107" s="32">
        <f t="shared" si="15"/>
        <v>15.066079295154186</v>
      </c>
      <c r="BJ107" s="32"/>
      <c r="BK107" s="32"/>
      <c r="BL107" s="32"/>
      <c r="BM107" s="32"/>
      <c r="BN107" s="32"/>
      <c r="BO107" s="32"/>
      <c r="BP107" s="32"/>
      <c r="BQ107" s="32"/>
      <c r="BR107" s="32"/>
      <c r="BS107" s="178"/>
      <c r="BT107" s="178"/>
      <c r="BU107" s="178"/>
      <c r="BV107" s="178"/>
      <c r="BW107" s="178"/>
      <c r="BX107" s="179"/>
      <c r="BY107" s="179"/>
      <c r="BZ107" s="179"/>
      <c r="CA107" s="179"/>
      <c r="CB107" s="179"/>
      <c r="CC107" s="179"/>
      <c r="CD107" s="179"/>
      <c r="CE107" s="32"/>
      <c r="CF107" s="32"/>
      <c r="CG107" s="179"/>
      <c r="CH107" s="32"/>
      <c r="CI107" s="32"/>
      <c r="CJ107" s="179"/>
      <c r="CK107" s="32"/>
      <c r="CL107" s="32"/>
      <c r="CM107" s="179"/>
      <c r="CN107" s="32"/>
      <c r="CO107" s="32"/>
      <c r="CP107" s="179"/>
      <c r="CQ107" s="32"/>
      <c r="CR107" s="32"/>
      <c r="CS107" s="179"/>
      <c r="CT107" s="32"/>
      <c r="CU107" s="32"/>
      <c r="CV107" s="179"/>
      <c r="CW107" s="32"/>
      <c r="CX107" s="32"/>
      <c r="CY107" s="179"/>
      <c r="CZ107" s="32"/>
      <c r="DA107" s="32"/>
      <c r="DB107" s="179"/>
      <c r="DC107" s="32"/>
      <c r="DD107" s="32"/>
      <c r="DE107" s="179"/>
      <c r="DF107" s="32"/>
      <c r="DG107" s="32"/>
      <c r="DH107" s="179"/>
    </row>
    <row r="108" spans="1:112" s="36" customFormat="1" ht="47.25" x14ac:dyDescent="0.25">
      <c r="A108" s="111" t="s">
        <v>248</v>
      </c>
      <c r="B108" s="35">
        <f t="shared" si="13"/>
        <v>89.8</v>
      </c>
      <c r="C108" s="35">
        <f t="shared" si="13"/>
        <v>18.600000000000001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65"/>
      <c r="AP108" s="65"/>
      <c r="AQ108" s="65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65"/>
      <c r="BE108" s="65"/>
      <c r="BF108" s="65"/>
      <c r="BG108" s="32">
        <v>89.8</v>
      </c>
      <c r="BH108" s="32">
        <v>18.600000000000001</v>
      </c>
      <c r="BI108" s="32">
        <f t="shared" si="15"/>
        <v>20.712694877505569</v>
      </c>
      <c r="BJ108" s="32"/>
      <c r="BK108" s="32"/>
      <c r="BL108" s="32"/>
      <c r="BM108" s="32"/>
      <c r="BN108" s="32"/>
      <c r="BO108" s="32"/>
      <c r="BP108" s="32"/>
      <c r="BQ108" s="32"/>
      <c r="BR108" s="32"/>
      <c r="BS108" s="178"/>
      <c r="BT108" s="178"/>
      <c r="BU108" s="178"/>
      <c r="BV108" s="178"/>
      <c r="BW108" s="178"/>
      <c r="BX108" s="179"/>
      <c r="BY108" s="179"/>
      <c r="BZ108" s="179"/>
      <c r="CA108" s="179"/>
      <c r="CB108" s="179"/>
      <c r="CC108" s="179"/>
      <c r="CD108" s="179"/>
      <c r="CE108" s="32"/>
      <c r="CF108" s="32"/>
      <c r="CG108" s="179"/>
      <c r="CH108" s="32"/>
      <c r="CI108" s="32"/>
      <c r="CJ108" s="179"/>
      <c r="CK108" s="32"/>
      <c r="CL108" s="32"/>
      <c r="CM108" s="179"/>
      <c r="CN108" s="32"/>
      <c r="CO108" s="32"/>
      <c r="CP108" s="179"/>
      <c r="CQ108" s="32"/>
      <c r="CR108" s="32"/>
      <c r="CS108" s="179"/>
      <c r="CT108" s="32"/>
      <c r="CU108" s="32"/>
      <c r="CV108" s="179"/>
      <c r="CW108" s="32"/>
      <c r="CX108" s="32"/>
      <c r="CY108" s="179"/>
      <c r="CZ108" s="32"/>
      <c r="DA108" s="32"/>
      <c r="DB108" s="179"/>
      <c r="DC108" s="32"/>
      <c r="DD108" s="32"/>
      <c r="DE108" s="179"/>
      <c r="DF108" s="32"/>
      <c r="DG108" s="32"/>
      <c r="DH108" s="179"/>
    </row>
    <row r="109" spans="1:112" s="36" customFormat="1" ht="47.25" x14ac:dyDescent="0.25">
      <c r="A109" s="111" t="s">
        <v>250</v>
      </c>
      <c r="B109" s="35">
        <f t="shared" si="13"/>
        <v>75.7</v>
      </c>
      <c r="C109" s="35">
        <f t="shared" si="13"/>
        <v>4.3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65"/>
      <c r="AP109" s="65"/>
      <c r="AQ109" s="65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65"/>
      <c r="BE109" s="65"/>
      <c r="BF109" s="65"/>
      <c r="BG109" s="32">
        <v>75.7</v>
      </c>
      <c r="BH109" s="32">
        <v>4.3</v>
      </c>
      <c r="BI109" s="32">
        <f t="shared" si="15"/>
        <v>5.6803170409511221</v>
      </c>
      <c r="BJ109" s="32"/>
      <c r="BK109" s="32"/>
      <c r="BL109" s="32"/>
      <c r="BM109" s="32"/>
      <c r="BN109" s="32"/>
      <c r="BO109" s="32"/>
      <c r="BP109" s="32"/>
      <c r="BQ109" s="32"/>
      <c r="BR109" s="32"/>
      <c r="BS109" s="178"/>
      <c r="BT109" s="178"/>
      <c r="BU109" s="178"/>
      <c r="BV109" s="178"/>
      <c r="BW109" s="178"/>
      <c r="BX109" s="179"/>
      <c r="BY109" s="179"/>
      <c r="BZ109" s="179"/>
      <c r="CA109" s="179"/>
      <c r="CB109" s="179"/>
      <c r="CC109" s="179"/>
      <c r="CD109" s="179"/>
      <c r="CE109" s="32"/>
      <c r="CF109" s="32"/>
      <c r="CG109" s="179"/>
      <c r="CH109" s="32"/>
      <c r="CI109" s="32"/>
      <c r="CJ109" s="179"/>
      <c r="CK109" s="32"/>
      <c r="CL109" s="32"/>
      <c r="CM109" s="179"/>
      <c r="CN109" s="32"/>
      <c r="CO109" s="32"/>
      <c r="CP109" s="179"/>
      <c r="CQ109" s="32"/>
      <c r="CR109" s="32"/>
      <c r="CS109" s="179"/>
      <c r="CT109" s="32"/>
      <c r="CU109" s="32"/>
      <c r="CV109" s="179"/>
      <c r="CW109" s="32"/>
      <c r="CX109" s="32"/>
      <c r="CY109" s="179"/>
      <c r="CZ109" s="32"/>
      <c r="DA109" s="32"/>
      <c r="DB109" s="179"/>
      <c r="DC109" s="32"/>
      <c r="DD109" s="32"/>
      <c r="DE109" s="179"/>
      <c r="DF109" s="32"/>
      <c r="DG109" s="32"/>
      <c r="DH109" s="179"/>
    </row>
    <row r="110" spans="1:112" s="36" customFormat="1" ht="47.25" x14ac:dyDescent="0.25">
      <c r="A110" s="111" t="s">
        <v>249</v>
      </c>
      <c r="B110" s="35">
        <f t="shared" si="13"/>
        <v>27.9</v>
      </c>
      <c r="C110" s="35">
        <f t="shared" si="13"/>
        <v>6.6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65"/>
      <c r="AP110" s="65"/>
      <c r="AQ110" s="65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65"/>
      <c r="BE110" s="65"/>
      <c r="BF110" s="65"/>
      <c r="BG110" s="32">
        <v>27.9</v>
      </c>
      <c r="BH110" s="32">
        <v>6.6</v>
      </c>
      <c r="BI110" s="32">
        <f t="shared" si="15"/>
        <v>23.655913978494624</v>
      </c>
      <c r="BJ110" s="32"/>
      <c r="BK110" s="32"/>
      <c r="BL110" s="32"/>
      <c r="BM110" s="32"/>
      <c r="BN110" s="32"/>
      <c r="BO110" s="32"/>
      <c r="BP110" s="32"/>
      <c r="BQ110" s="32"/>
      <c r="BR110" s="32"/>
      <c r="BS110" s="178"/>
      <c r="BT110" s="178"/>
      <c r="BU110" s="178"/>
      <c r="BV110" s="178"/>
      <c r="BW110" s="178"/>
      <c r="BX110" s="179"/>
      <c r="BY110" s="179"/>
      <c r="BZ110" s="179"/>
      <c r="CA110" s="179"/>
      <c r="CB110" s="179"/>
      <c r="CC110" s="179"/>
      <c r="CD110" s="179"/>
      <c r="CE110" s="32"/>
      <c r="CF110" s="32"/>
      <c r="CG110" s="179"/>
      <c r="CH110" s="32"/>
      <c r="CI110" s="32"/>
      <c r="CJ110" s="179"/>
      <c r="CK110" s="32"/>
      <c r="CL110" s="32"/>
      <c r="CM110" s="179"/>
      <c r="CN110" s="32"/>
      <c r="CO110" s="32"/>
      <c r="CP110" s="179"/>
      <c r="CQ110" s="32"/>
      <c r="CR110" s="32"/>
      <c r="CS110" s="179"/>
      <c r="CT110" s="32"/>
      <c r="CU110" s="32"/>
      <c r="CV110" s="179"/>
      <c r="CW110" s="32"/>
      <c r="CX110" s="32"/>
      <c r="CY110" s="179"/>
      <c r="CZ110" s="32"/>
      <c r="DA110" s="32"/>
      <c r="DB110" s="179"/>
      <c r="DC110" s="32"/>
      <c r="DD110" s="32"/>
      <c r="DE110" s="179"/>
      <c r="DF110" s="32"/>
      <c r="DG110" s="32"/>
      <c r="DH110" s="179"/>
    </row>
    <row r="111" spans="1:112" s="36" customFormat="1" ht="63" x14ac:dyDescent="0.25">
      <c r="A111" s="111" t="s">
        <v>251</v>
      </c>
      <c r="B111" s="35">
        <f t="shared" si="13"/>
        <v>122.9</v>
      </c>
      <c r="C111" s="35">
        <f t="shared" si="13"/>
        <v>0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65"/>
      <c r="AP111" s="65"/>
      <c r="AQ111" s="65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65"/>
      <c r="BE111" s="65"/>
      <c r="BF111" s="65"/>
      <c r="BG111" s="32">
        <v>122.9</v>
      </c>
      <c r="BH111" s="32"/>
      <c r="BI111" s="32">
        <f t="shared" si="15"/>
        <v>0</v>
      </c>
      <c r="BJ111" s="32"/>
      <c r="BK111" s="32"/>
      <c r="BL111" s="32"/>
      <c r="BM111" s="32"/>
      <c r="BN111" s="32"/>
      <c r="BO111" s="32"/>
      <c r="BP111" s="32"/>
      <c r="BQ111" s="32"/>
      <c r="BR111" s="32"/>
      <c r="BS111" s="178"/>
      <c r="BT111" s="178"/>
      <c r="BU111" s="178"/>
      <c r="BV111" s="178"/>
      <c r="BW111" s="178"/>
      <c r="BX111" s="179"/>
      <c r="BY111" s="179"/>
      <c r="BZ111" s="179"/>
      <c r="CA111" s="179"/>
      <c r="CB111" s="179"/>
      <c r="CC111" s="179"/>
      <c r="CD111" s="179"/>
      <c r="CE111" s="32"/>
      <c r="CF111" s="32"/>
      <c r="CG111" s="179"/>
      <c r="CH111" s="32"/>
      <c r="CI111" s="32"/>
      <c r="CJ111" s="179"/>
      <c r="CK111" s="32"/>
      <c r="CL111" s="32"/>
      <c r="CM111" s="179"/>
      <c r="CN111" s="32"/>
      <c r="CO111" s="32"/>
      <c r="CP111" s="179"/>
      <c r="CQ111" s="32"/>
      <c r="CR111" s="32"/>
      <c r="CS111" s="179"/>
      <c r="CT111" s="32"/>
      <c r="CU111" s="32"/>
      <c r="CV111" s="179"/>
      <c r="CW111" s="32"/>
      <c r="CX111" s="32"/>
      <c r="CY111" s="179"/>
      <c r="CZ111" s="32"/>
      <c r="DA111" s="32"/>
      <c r="DB111" s="179"/>
      <c r="DC111" s="32"/>
      <c r="DD111" s="32"/>
      <c r="DE111" s="179"/>
      <c r="DF111" s="32"/>
      <c r="DG111" s="32"/>
      <c r="DH111" s="179"/>
    </row>
    <row r="112" spans="1:112" s="36" customFormat="1" ht="47.25" x14ac:dyDescent="0.25">
      <c r="A112" s="111" t="s">
        <v>252</v>
      </c>
      <c r="B112" s="35">
        <f t="shared" si="13"/>
        <v>677.8</v>
      </c>
      <c r="C112" s="35">
        <f t="shared" si="13"/>
        <v>0</v>
      </c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65"/>
      <c r="AP112" s="65"/>
      <c r="AQ112" s="65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65"/>
      <c r="BE112" s="65"/>
      <c r="BF112" s="65"/>
      <c r="BG112" s="32">
        <v>177.8</v>
      </c>
      <c r="BH112" s="32"/>
      <c r="BI112" s="32">
        <f t="shared" si="15"/>
        <v>0</v>
      </c>
      <c r="BJ112" s="32"/>
      <c r="BK112" s="32"/>
      <c r="BL112" s="32"/>
      <c r="BM112" s="32"/>
      <c r="BN112" s="32"/>
      <c r="BO112" s="32"/>
      <c r="BP112" s="32"/>
      <c r="BQ112" s="32"/>
      <c r="BR112" s="32"/>
      <c r="BS112" s="178"/>
      <c r="BT112" s="178"/>
      <c r="BU112" s="178"/>
      <c r="BV112" s="178"/>
      <c r="BW112" s="178"/>
      <c r="BX112" s="179"/>
      <c r="BY112" s="179"/>
      <c r="BZ112" s="179"/>
      <c r="CA112" s="179"/>
      <c r="CB112" s="179"/>
      <c r="CC112" s="179"/>
      <c r="CD112" s="179"/>
      <c r="CE112" s="32"/>
      <c r="CF112" s="32"/>
      <c r="CG112" s="179"/>
      <c r="CH112" s="32"/>
      <c r="CI112" s="32"/>
      <c r="CJ112" s="179"/>
      <c r="CK112" s="32"/>
      <c r="CL112" s="32"/>
      <c r="CM112" s="179"/>
      <c r="CN112" s="32"/>
      <c r="CO112" s="32"/>
      <c r="CP112" s="179"/>
      <c r="CQ112" s="32">
        <v>500</v>
      </c>
      <c r="CR112" s="32"/>
      <c r="CS112" s="179"/>
      <c r="CT112" s="32"/>
      <c r="CU112" s="32"/>
      <c r="CV112" s="179"/>
      <c r="CW112" s="32"/>
      <c r="CX112" s="32"/>
      <c r="CY112" s="179"/>
      <c r="CZ112" s="32"/>
      <c r="DA112" s="32"/>
      <c r="DB112" s="179"/>
      <c r="DC112" s="32"/>
      <c r="DD112" s="32"/>
      <c r="DE112" s="179"/>
      <c r="DF112" s="32"/>
      <c r="DG112" s="32"/>
      <c r="DH112" s="179"/>
    </row>
    <row r="113" spans="1:112" s="36" customFormat="1" ht="47.25" x14ac:dyDescent="0.25">
      <c r="A113" s="111" t="s">
        <v>602</v>
      </c>
      <c r="B113" s="35">
        <f t="shared" si="13"/>
        <v>45.8</v>
      </c>
      <c r="C113" s="35">
        <f t="shared" si="13"/>
        <v>0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65"/>
      <c r="AP113" s="65"/>
      <c r="AQ113" s="65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65"/>
      <c r="BE113" s="65"/>
      <c r="BF113" s="65"/>
      <c r="BG113" s="32">
        <v>45.8</v>
      </c>
      <c r="BH113" s="32"/>
      <c r="BI113" s="32">
        <f t="shared" si="15"/>
        <v>0</v>
      </c>
      <c r="BJ113" s="32"/>
      <c r="BK113" s="32"/>
      <c r="BL113" s="32"/>
      <c r="BM113" s="32"/>
      <c r="BN113" s="32"/>
      <c r="BO113" s="32"/>
      <c r="BP113" s="32"/>
      <c r="BQ113" s="32"/>
      <c r="BR113" s="32"/>
      <c r="BS113" s="178"/>
      <c r="BT113" s="178"/>
      <c r="BU113" s="178"/>
      <c r="BV113" s="178"/>
      <c r="BW113" s="178"/>
      <c r="BX113" s="179"/>
      <c r="BY113" s="179"/>
      <c r="BZ113" s="179"/>
      <c r="CA113" s="179"/>
      <c r="CB113" s="179"/>
      <c r="CC113" s="179"/>
      <c r="CD113" s="179"/>
      <c r="CE113" s="32"/>
      <c r="CF113" s="32"/>
      <c r="CG113" s="179"/>
      <c r="CH113" s="32"/>
      <c r="CI113" s="32"/>
      <c r="CJ113" s="179"/>
      <c r="CK113" s="32"/>
      <c r="CL113" s="32"/>
      <c r="CM113" s="179"/>
      <c r="CN113" s="32"/>
      <c r="CO113" s="32"/>
      <c r="CP113" s="179"/>
      <c r="CQ113" s="32"/>
      <c r="CR113" s="32"/>
      <c r="CS113" s="179"/>
      <c r="CT113" s="32"/>
      <c r="CU113" s="32"/>
      <c r="CV113" s="179"/>
      <c r="CW113" s="32"/>
      <c r="CX113" s="32"/>
      <c r="CY113" s="179"/>
      <c r="CZ113" s="32"/>
      <c r="DA113" s="32"/>
      <c r="DB113" s="179"/>
      <c r="DC113" s="32"/>
      <c r="DD113" s="32"/>
      <c r="DE113" s="179"/>
      <c r="DF113" s="32"/>
      <c r="DG113" s="32"/>
      <c r="DH113" s="179"/>
    </row>
    <row r="114" spans="1:112" s="36" customFormat="1" ht="47.25" x14ac:dyDescent="0.25">
      <c r="A114" s="111" t="s">
        <v>254</v>
      </c>
      <c r="B114" s="35">
        <f t="shared" si="13"/>
        <v>94.1</v>
      </c>
      <c r="C114" s="35">
        <f t="shared" si="13"/>
        <v>0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65"/>
      <c r="AP114" s="65"/>
      <c r="AQ114" s="65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65"/>
      <c r="BE114" s="65"/>
      <c r="BF114" s="65"/>
      <c r="BG114" s="32">
        <v>94.1</v>
      </c>
      <c r="BH114" s="32"/>
      <c r="BI114" s="32">
        <f t="shared" si="15"/>
        <v>0</v>
      </c>
      <c r="BJ114" s="32"/>
      <c r="BK114" s="32"/>
      <c r="BL114" s="32"/>
      <c r="BM114" s="32"/>
      <c r="BN114" s="32"/>
      <c r="BO114" s="32"/>
      <c r="BP114" s="32"/>
      <c r="BQ114" s="32"/>
      <c r="BR114" s="32"/>
      <c r="BS114" s="178"/>
      <c r="BT114" s="178"/>
      <c r="BU114" s="178"/>
      <c r="BV114" s="178"/>
      <c r="BW114" s="178"/>
      <c r="BX114" s="179"/>
      <c r="BY114" s="179"/>
      <c r="BZ114" s="179"/>
      <c r="CA114" s="179"/>
      <c r="CB114" s="179"/>
      <c r="CC114" s="179"/>
      <c r="CD114" s="179"/>
      <c r="CE114" s="32"/>
      <c r="CF114" s="32"/>
      <c r="CG114" s="179"/>
      <c r="CH114" s="32"/>
      <c r="CI114" s="32"/>
      <c r="CJ114" s="179"/>
      <c r="CK114" s="32"/>
      <c r="CL114" s="32"/>
      <c r="CM114" s="179"/>
      <c r="CN114" s="32"/>
      <c r="CO114" s="32"/>
      <c r="CP114" s="179"/>
      <c r="CQ114" s="32"/>
      <c r="CR114" s="32"/>
      <c r="CS114" s="179"/>
      <c r="CT114" s="32"/>
      <c r="CU114" s="32"/>
      <c r="CV114" s="179"/>
      <c r="CW114" s="32"/>
      <c r="CX114" s="32"/>
      <c r="CY114" s="179"/>
      <c r="CZ114" s="32"/>
      <c r="DA114" s="32"/>
      <c r="DB114" s="179"/>
      <c r="DC114" s="32"/>
      <c r="DD114" s="32"/>
      <c r="DE114" s="179"/>
      <c r="DF114" s="32"/>
      <c r="DG114" s="32"/>
      <c r="DH114" s="179"/>
    </row>
    <row r="115" spans="1:112" s="36" customFormat="1" ht="47.25" x14ac:dyDescent="0.25">
      <c r="A115" s="111" t="s">
        <v>255</v>
      </c>
      <c r="B115" s="35">
        <f t="shared" si="13"/>
        <v>2113.9</v>
      </c>
      <c r="C115" s="35">
        <f t="shared" si="13"/>
        <v>0</v>
      </c>
      <c r="D115" s="32">
        <f t="shared" si="14"/>
        <v>0</v>
      </c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65"/>
      <c r="AP115" s="65"/>
      <c r="AQ115" s="65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65"/>
      <c r="BE115" s="65"/>
      <c r="BF115" s="65"/>
      <c r="BG115" s="32"/>
      <c r="BH115" s="32"/>
      <c r="BI115" s="32"/>
      <c r="BJ115" s="32"/>
      <c r="BK115" s="32"/>
      <c r="BL115" s="32"/>
      <c r="BM115" s="32">
        <v>2113.9</v>
      </c>
      <c r="BN115" s="32"/>
      <c r="BO115" s="32"/>
      <c r="BP115" s="32"/>
      <c r="BQ115" s="32"/>
      <c r="BR115" s="32"/>
      <c r="BS115" s="178"/>
      <c r="BT115" s="178"/>
      <c r="BU115" s="178"/>
      <c r="BV115" s="178"/>
      <c r="BW115" s="178"/>
      <c r="BX115" s="179"/>
      <c r="BY115" s="179"/>
      <c r="BZ115" s="179"/>
      <c r="CA115" s="179"/>
      <c r="CB115" s="179"/>
      <c r="CC115" s="179"/>
      <c r="CD115" s="179"/>
      <c r="CE115" s="32"/>
      <c r="CF115" s="32"/>
      <c r="CG115" s="179"/>
      <c r="CH115" s="32"/>
      <c r="CI115" s="32"/>
      <c r="CJ115" s="179"/>
      <c r="CK115" s="32"/>
      <c r="CL115" s="32"/>
      <c r="CM115" s="179"/>
      <c r="CN115" s="32"/>
      <c r="CO115" s="32"/>
      <c r="CP115" s="179"/>
      <c r="CQ115" s="32"/>
      <c r="CR115" s="32"/>
      <c r="CS115" s="179"/>
      <c r="CT115" s="32"/>
      <c r="CU115" s="32"/>
      <c r="CV115" s="179"/>
      <c r="CW115" s="32"/>
      <c r="CX115" s="32"/>
      <c r="CY115" s="179"/>
      <c r="CZ115" s="32"/>
      <c r="DA115" s="32"/>
      <c r="DB115" s="179"/>
      <c r="DC115" s="32"/>
      <c r="DD115" s="32"/>
      <c r="DE115" s="179"/>
      <c r="DF115" s="32"/>
      <c r="DG115" s="32"/>
      <c r="DH115" s="179"/>
    </row>
    <row r="116" spans="1:112" s="36" customFormat="1" ht="47.25" x14ac:dyDescent="0.25">
      <c r="A116" s="111" t="s">
        <v>256</v>
      </c>
      <c r="B116" s="35">
        <f t="shared" si="13"/>
        <v>105.8</v>
      </c>
      <c r="C116" s="35">
        <f t="shared" si="13"/>
        <v>0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65"/>
      <c r="AP116" s="65"/>
      <c r="AQ116" s="65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65"/>
      <c r="BE116" s="65"/>
      <c r="BF116" s="65"/>
      <c r="BG116" s="32">
        <v>105.8</v>
      </c>
      <c r="BH116" s="32"/>
      <c r="BI116" s="32">
        <f t="shared" si="15"/>
        <v>0</v>
      </c>
      <c r="BJ116" s="32"/>
      <c r="BK116" s="32"/>
      <c r="BL116" s="32"/>
      <c r="BM116" s="32"/>
      <c r="BN116" s="32"/>
      <c r="BO116" s="32"/>
      <c r="BP116" s="32"/>
      <c r="BQ116" s="32"/>
      <c r="BR116" s="32"/>
      <c r="BS116" s="178"/>
      <c r="BT116" s="178"/>
      <c r="BU116" s="178"/>
      <c r="BV116" s="178"/>
      <c r="BW116" s="178"/>
      <c r="BX116" s="179"/>
      <c r="BY116" s="179"/>
      <c r="BZ116" s="179"/>
      <c r="CA116" s="179"/>
      <c r="CB116" s="179"/>
      <c r="CC116" s="179"/>
      <c r="CD116" s="179"/>
      <c r="CE116" s="32"/>
      <c r="CF116" s="32"/>
      <c r="CG116" s="179"/>
      <c r="CH116" s="32"/>
      <c r="CI116" s="32"/>
      <c r="CJ116" s="179"/>
      <c r="CK116" s="32"/>
      <c r="CL116" s="32"/>
      <c r="CM116" s="179"/>
      <c r="CN116" s="32"/>
      <c r="CO116" s="32"/>
      <c r="CP116" s="179"/>
      <c r="CQ116" s="32"/>
      <c r="CR116" s="32"/>
      <c r="CS116" s="179"/>
      <c r="CT116" s="32"/>
      <c r="CU116" s="32"/>
      <c r="CV116" s="179"/>
      <c r="CW116" s="32"/>
      <c r="CX116" s="32"/>
      <c r="CY116" s="179"/>
      <c r="CZ116" s="32"/>
      <c r="DA116" s="32"/>
      <c r="DB116" s="179"/>
      <c r="DC116" s="32"/>
      <c r="DD116" s="32"/>
      <c r="DE116" s="179"/>
      <c r="DF116" s="32"/>
      <c r="DG116" s="32"/>
      <c r="DH116" s="179"/>
    </row>
    <row r="117" spans="1:112" s="36" customFormat="1" ht="63" x14ac:dyDescent="0.25">
      <c r="A117" s="111" t="s">
        <v>257</v>
      </c>
      <c r="B117" s="35">
        <f t="shared" ref="B117:C180" si="17">E117+H117+K117+N117+Q117+T117+W117+Z117+AC117+AF117+AI117+AL117+AO117+AR117+AU117+AX117+BA117+BD117+BG117+BJ117+BM117+BP117+BS117+BV117+BY117+CB117+CE117+CH117+CK117+CN117+CQ117+CT117+CW117+CZ117+DC117+DF117</f>
        <v>53</v>
      </c>
      <c r="C117" s="35">
        <f t="shared" si="17"/>
        <v>0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65"/>
      <c r="AP117" s="65"/>
      <c r="AQ117" s="65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65"/>
      <c r="BE117" s="65"/>
      <c r="BF117" s="65"/>
      <c r="BG117" s="32">
        <v>53</v>
      </c>
      <c r="BH117" s="32"/>
      <c r="BI117" s="32">
        <f t="shared" ref="BI117:BI123" si="18">BH117/BG117*100</f>
        <v>0</v>
      </c>
      <c r="BJ117" s="32"/>
      <c r="BK117" s="32"/>
      <c r="BL117" s="32"/>
      <c r="BM117" s="32"/>
      <c r="BN117" s="32"/>
      <c r="BO117" s="32"/>
      <c r="BP117" s="32"/>
      <c r="BQ117" s="32"/>
      <c r="BR117" s="32"/>
      <c r="BS117" s="178"/>
      <c r="BT117" s="178"/>
      <c r="BU117" s="178"/>
      <c r="BV117" s="178"/>
      <c r="BW117" s="178"/>
      <c r="BX117" s="179"/>
      <c r="BY117" s="179"/>
      <c r="BZ117" s="179"/>
      <c r="CA117" s="179"/>
      <c r="CB117" s="179"/>
      <c r="CC117" s="179"/>
      <c r="CD117" s="179"/>
      <c r="CE117" s="32"/>
      <c r="CF117" s="32"/>
      <c r="CG117" s="179"/>
      <c r="CH117" s="32"/>
      <c r="CI117" s="32"/>
      <c r="CJ117" s="179"/>
      <c r="CK117" s="32"/>
      <c r="CL117" s="32"/>
      <c r="CM117" s="179"/>
      <c r="CN117" s="32"/>
      <c r="CO117" s="32"/>
      <c r="CP117" s="179"/>
      <c r="CQ117" s="32"/>
      <c r="CR117" s="32"/>
      <c r="CS117" s="179"/>
      <c r="CT117" s="32"/>
      <c r="CU117" s="32"/>
      <c r="CV117" s="179"/>
      <c r="CW117" s="32"/>
      <c r="CX117" s="32"/>
      <c r="CY117" s="179"/>
      <c r="CZ117" s="32"/>
      <c r="DA117" s="32"/>
      <c r="DB117" s="179"/>
      <c r="DC117" s="32"/>
      <c r="DD117" s="32"/>
      <c r="DE117" s="179"/>
      <c r="DF117" s="32"/>
      <c r="DG117" s="32"/>
      <c r="DH117" s="179"/>
    </row>
    <row r="118" spans="1:112" s="36" customFormat="1" ht="47.25" x14ac:dyDescent="0.25">
      <c r="A118" s="111" t="s">
        <v>258</v>
      </c>
      <c r="B118" s="35">
        <f t="shared" si="17"/>
        <v>0</v>
      </c>
      <c r="C118" s="35">
        <f t="shared" si="17"/>
        <v>0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65"/>
      <c r="AP118" s="65"/>
      <c r="AQ118" s="65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65"/>
      <c r="BE118" s="65"/>
      <c r="BF118" s="65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178"/>
      <c r="BT118" s="178"/>
      <c r="BU118" s="178"/>
      <c r="BV118" s="178"/>
      <c r="BW118" s="178"/>
      <c r="BX118" s="179"/>
      <c r="BY118" s="179"/>
      <c r="BZ118" s="179"/>
      <c r="CA118" s="179"/>
      <c r="CB118" s="179"/>
      <c r="CC118" s="179"/>
      <c r="CD118" s="179"/>
      <c r="CE118" s="32"/>
      <c r="CF118" s="32"/>
      <c r="CG118" s="179"/>
      <c r="CH118" s="32"/>
      <c r="CI118" s="32"/>
      <c r="CJ118" s="179"/>
      <c r="CK118" s="32"/>
      <c r="CL118" s="32"/>
      <c r="CM118" s="179"/>
      <c r="CN118" s="32"/>
      <c r="CO118" s="32"/>
      <c r="CP118" s="179"/>
      <c r="CQ118" s="32"/>
      <c r="CR118" s="32"/>
      <c r="CS118" s="179"/>
      <c r="CT118" s="32"/>
      <c r="CU118" s="32"/>
      <c r="CV118" s="179"/>
      <c r="CW118" s="32"/>
      <c r="CX118" s="32"/>
      <c r="CY118" s="179"/>
      <c r="CZ118" s="32"/>
      <c r="DA118" s="32"/>
      <c r="DB118" s="179"/>
      <c r="DC118" s="32"/>
      <c r="DD118" s="32"/>
      <c r="DE118" s="179"/>
      <c r="DF118" s="32"/>
      <c r="DG118" s="32"/>
      <c r="DH118" s="179"/>
    </row>
    <row r="119" spans="1:112" s="36" customFormat="1" ht="47.25" x14ac:dyDescent="0.25">
      <c r="A119" s="111" t="s">
        <v>259</v>
      </c>
      <c r="B119" s="35">
        <f t="shared" si="17"/>
        <v>500</v>
      </c>
      <c r="C119" s="35">
        <f t="shared" si="17"/>
        <v>0</v>
      </c>
      <c r="D119" s="32">
        <f t="shared" si="14"/>
        <v>0</v>
      </c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65"/>
      <c r="AP119" s="65"/>
      <c r="AQ119" s="65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65"/>
      <c r="BE119" s="65"/>
      <c r="BF119" s="65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178"/>
      <c r="BT119" s="178"/>
      <c r="BU119" s="178"/>
      <c r="BV119" s="178"/>
      <c r="BW119" s="178"/>
      <c r="BX119" s="179"/>
      <c r="BY119" s="179"/>
      <c r="BZ119" s="179"/>
      <c r="CA119" s="179"/>
      <c r="CB119" s="179"/>
      <c r="CC119" s="179"/>
      <c r="CD119" s="179"/>
      <c r="CE119" s="32"/>
      <c r="CF119" s="32"/>
      <c r="CG119" s="179"/>
      <c r="CH119" s="32"/>
      <c r="CI119" s="32"/>
      <c r="CJ119" s="179"/>
      <c r="CK119" s="32"/>
      <c r="CL119" s="32"/>
      <c r="CM119" s="179"/>
      <c r="CN119" s="32"/>
      <c r="CO119" s="32"/>
      <c r="CP119" s="179"/>
      <c r="CQ119" s="32">
        <v>500</v>
      </c>
      <c r="CR119" s="32"/>
      <c r="CS119" s="179"/>
      <c r="CT119" s="32"/>
      <c r="CU119" s="32"/>
      <c r="CV119" s="179"/>
      <c r="CW119" s="32"/>
      <c r="CX119" s="32"/>
      <c r="CY119" s="179"/>
      <c r="CZ119" s="32"/>
      <c r="DA119" s="32"/>
      <c r="DB119" s="179"/>
      <c r="DC119" s="32"/>
      <c r="DD119" s="32"/>
      <c r="DE119" s="179"/>
      <c r="DF119" s="32"/>
      <c r="DG119" s="32"/>
      <c r="DH119" s="179"/>
    </row>
    <row r="120" spans="1:112" s="36" customFormat="1" ht="47.25" x14ac:dyDescent="0.25">
      <c r="A120" s="111" t="s">
        <v>262</v>
      </c>
      <c r="B120" s="35">
        <f t="shared" si="17"/>
        <v>2415.9</v>
      </c>
      <c r="C120" s="35">
        <f t="shared" si="17"/>
        <v>0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65"/>
      <c r="AP120" s="65"/>
      <c r="AQ120" s="65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65"/>
      <c r="BE120" s="65"/>
      <c r="BF120" s="65"/>
      <c r="BG120" s="32"/>
      <c r="BH120" s="32"/>
      <c r="BI120" s="32"/>
      <c r="BJ120" s="32"/>
      <c r="BK120" s="32"/>
      <c r="BL120" s="32"/>
      <c r="BM120" s="32">
        <v>2415.9</v>
      </c>
      <c r="BN120" s="32"/>
      <c r="BO120" s="32"/>
      <c r="BP120" s="32"/>
      <c r="BQ120" s="32"/>
      <c r="BR120" s="32"/>
      <c r="BS120" s="178"/>
      <c r="BT120" s="178"/>
      <c r="BU120" s="178"/>
      <c r="BV120" s="178"/>
      <c r="BW120" s="178"/>
      <c r="BX120" s="179"/>
      <c r="BY120" s="179"/>
      <c r="BZ120" s="179"/>
      <c r="CA120" s="179"/>
      <c r="CB120" s="179"/>
      <c r="CC120" s="179"/>
      <c r="CD120" s="179"/>
      <c r="CE120" s="32"/>
      <c r="CF120" s="32"/>
      <c r="CG120" s="179"/>
      <c r="CH120" s="32"/>
      <c r="CI120" s="32"/>
      <c r="CJ120" s="179"/>
      <c r="CK120" s="32"/>
      <c r="CL120" s="32"/>
      <c r="CM120" s="179"/>
      <c r="CN120" s="32"/>
      <c r="CO120" s="32"/>
      <c r="CP120" s="179"/>
      <c r="CQ120" s="32"/>
      <c r="CR120" s="32"/>
      <c r="CS120" s="179"/>
      <c r="CT120" s="32"/>
      <c r="CU120" s="32"/>
      <c r="CV120" s="179"/>
      <c r="CW120" s="32"/>
      <c r="CX120" s="32"/>
      <c r="CY120" s="179"/>
      <c r="CZ120" s="32"/>
      <c r="DA120" s="32"/>
      <c r="DB120" s="179"/>
      <c r="DC120" s="32"/>
      <c r="DD120" s="32"/>
      <c r="DE120" s="179"/>
      <c r="DF120" s="32"/>
      <c r="DG120" s="32"/>
      <c r="DH120" s="179"/>
    </row>
    <row r="121" spans="1:112" s="36" customFormat="1" ht="47.25" x14ac:dyDescent="0.25">
      <c r="A121" s="111" t="s">
        <v>270</v>
      </c>
      <c r="B121" s="35">
        <f t="shared" si="17"/>
        <v>59622</v>
      </c>
      <c r="C121" s="35">
        <f t="shared" si="17"/>
        <v>0</v>
      </c>
      <c r="D121" s="32">
        <f t="shared" si="14"/>
        <v>0</v>
      </c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>
        <v>43953.5</v>
      </c>
      <c r="AM121" s="32"/>
      <c r="AN121" s="32">
        <f>AM121/AL121*100</f>
        <v>0</v>
      </c>
      <c r="AO121" s="65"/>
      <c r="AP121" s="65"/>
      <c r="AQ121" s="65"/>
      <c r="AR121" s="32"/>
      <c r="AS121" s="32"/>
      <c r="AT121" s="32"/>
      <c r="AU121" s="32"/>
      <c r="AV121" s="32"/>
      <c r="AW121" s="32"/>
      <c r="AX121" s="32">
        <v>870.9</v>
      </c>
      <c r="AY121" s="32"/>
      <c r="AZ121" s="32">
        <f>AY121/AX121*100</f>
        <v>0</v>
      </c>
      <c r="BA121" s="32"/>
      <c r="BB121" s="32"/>
      <c r="BC121" s="32"/>
      <c r="BD121" s="65"/>
      <c r="BE121" s="65"/>
      <c r="BF121" s="65"/>
      <c r="BG121" s="32"/>
      <c r="BH121" s="32"/>
      <c r="BI121" s="32"/>
      <c r="BJ121" s="32"/>
      <c r="BK121" s="32"/>
      <c r="BL121" s="32"/>
      <c r="BM121" s="32">
        <v>14797.6</v>
      </c>
      <c r="BN121" s="32"/>
      <c r="BO121" s="32">
        <f t="shared" si="16"/>
        <v>0</v>
      </c>
      <c r="BP121" s="32"/>
      <c r="BQ121" s="32"/>
      <c r="BR121" s="32"/>
      <c r="BS121" s="178"/>
      <c r="BT121" s="178"/>
      <c r="BU121" s="178"/>
      <c r="BV121" s="178"/>
      <c r="BW121" s="178"/>
      <c r="BX121" s="179"/>
      <c r="BY121" s="179"/>
      <c r="BZ121" s="179"/>
      <c r="CA121" s="179"/>
      <c r="CB121" s="179"/>
      <c r="CC121" s="179"/>
      <c r="CD121" s="179"/>
      <c r="CE121" s="32"/>
      <c r="CF121" s="32"/>
      <c r="CG121" s="179"/>
      <c r="CH121" s="32"/>
      <c r="CI121" s="32"/>
      <c r="CJ121" s="179"/>
      <c r="CK121" s="32"/>
      <c r="CL121" s="32"/>
      <c r="CM121" s="179"/>
      <c r="CN121" s="32"/>
      <c r="CO121" s="32"/>
      <c r="CP121" s="179"/>
      <c r="CQ121" s="32"/>
      <c r="CR121" s="32"/>
      <c r="CS121" s="179"/>
      <c r="CT121" s="32"/>
      <c r="CU121" s="32"/>
      <c r="CV121" s="179"/>
      <c r="CW121" s="32"/>
      <c r="CX121" s="32"/>
      <c r="CY121" s="179"/>
      <c r="CZ121" s="32"/>
      <c r="DA121" s="32"/>
      <c r="DB121" s="179"/>
      <c r="DC121" s="32"/>
      <c r="DD121" s="32"/>
      <c r="DE121" s="179"/>
      <c r="DF121" s="32"/>
      <c r="DG121" s="32"/>
      <c r="DH121" s="179"/>
    </row>
    <row r="122" spans="1:112" s="36" customFormat="1" ht="47.25" x14ac:dyDescent="0.25">
      <c r="A122" s="111" t="s">
        <v>277</v>
      </c>
      <c r="B122" s="35">
        <f t="shared" si="17"/>
        <v>500</v>
      </c>
      <c r="C122" s="35">
        <f t="shared" si="17"/>
        <v>0</v>
      </c>
      <c r="D122" s="32">
        <f t="shared" si="14"/>
        <v>0</v>
      </c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65"/>
      <c r="AP122" s="65"/>
      <c r="AQ122" s="65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65"/>
      <c r="BE122" s="65"/>
      <c r="BF122" s="65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178"/>
      <c r="BT122" s="178"/>
      <c r="BU122" s="178"/>
      <c r="BV122" s="178"/>
      <c r="BW122" s="178"/>
      <c r="BX122" s="179"/>
      <c r="BY122" s="179"/>
      <c r="BZ122" s="179"/>
      <c r="CA122" s="179"/>
      <c r="CB122" s="179"/>
      <c r="CC122" s="179"/>
      <c r="CD122" s="179"/>
      <c r="CE122" s="32"/>
      <c r="CF122" s="32"/>
      <c r="CG122" s="179"/>
      <c r="CH122" s="32"/>
      <c r="CI122" s="32"/>
      <c r="CJ122" s="179"/>
      <c r="CK122" s="32"/>
      <c r="CL122" s="32"/>
      <c r="CM122" s="179"/>
      <c r="CN122" s="32"/>
      <c r="CO122" s="32"/>
      <c r="CP122" s="179"/>
      <c r="CQ122" s="32">
        <v>500</v>
      </c>
      <c r="CR122" s="32"/>
      <c r="CS122" s="179"/>
      <c r="CT122" s="32"/>
      <c r="CU122" s="32"/>
      <c r="CV122" s="179"/>
      <c r="CW122" s="32"/>
      <c r="CX122" s="32"/>
      <c r="CY122" s="179"/>
      <c r="CZ122" s="32"/>
      <c r="DA122" s="32"/>
      <c r="DB122" s="179"/>
      <c r="DC122" s="32"/>
      <c r="DD122" s="32"/>
      <c r="DE122" s="179"/>
      <c r="DF122" s="32"/>
      <c r="DG122" s="32"/>
      <c r="DH122" s="179"/>
    </row>
    <row r="123" spans="1:112" s="36" customFormat="1" ht="47.25" x14ac:dyDescent="0.25">
      <c r="A123" s="111" t="s">
        <v>278</v>
      </c>
      <c r="B123" s="35">
        <f t="shared" si="17"/>
        <v>173.9</v>
      </c>
      <c r="C123" s="35">
        <f t="shared" si="17"/>
        <v>20.399999999999999</v>
      </c>
      <c r="D123" s="32">
        <f t="shared" si="14"/>
        <v>11.730879815986198</v>
      </c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65"/>
      <c r="AP123" s="65"/>
      <c r="AQ123" s="65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65"/>
      <c r="BE123" s="65"/>
      <c r="BF123" s="65"/>
      <c r="BG123" s="32">
        <v>173.9</v>
      </c>
      <c r="BH123" s="32">
        <v>20.399999999999999</v>
      </c>
      <c r="BI123" s="32">
        <f t="shared" si="18"/>
        <v>11.730879815986198</v>
      </c>
      <c r="BJ123" s="32"/>
      <c r="BK123" s="32"/>
      <c r="BL123" s="32"/>
      <c r="BM123" s="32"/>
      <c r="BN123" s="32"/>
      <c r="BO123" s="32"/>
      <c r="BP123" s="32"/>
      <c r="BQ123" s="32"/>
      <c r="BR123" s="32"/>
      <c r="BS123" s="178"/>
      <c r="BT123" s="178"/>
      <c r="BU123" s="178"/>
      <c r="BV123" s="178"/>
      <c r="BW123" s="178"/>
      <c r="BX123" s="179"/>
      <c r="BY123" s="179"/>
      <c r="BZ123" s="179"/>
      <c r="CA123" s="179"/>
      <c r="CB123" s="179"/>
      <c r="CC123" s="179"/>
      <c r="CD123" s="179"/>
      <c r="CE123" s="32"/>
      <c r="CF123" s="32"/>
      <c r="CG123" s="179"/>
      <c r="CH123" s="32"/>
      <c r="CI123" s="32"/>
      <c r="CJ123" s="179"/>
      <c r="CK123" s="32"/>
      <c r="CL123" s="32"/>
      <c r="CM123" s="179"/>
      <c r="CN123" s="32"/>
      <c r="CO123" s="32"/>
      <c r="CP123" s="179"/>
      <c r="CQ123" s="32"/>
      <c r="CR123" s="32"/>
      <c r="CS123" s="179"/>
      <c r="CT123" s="32"/>
      <c r="CU123" s="32"/>
      <c r="CV123" s="179"/>
      <c r="CW123" s="32"/>
      <c r="CX123" s="32"/>
      <c r="CY123" s="179"/>
      <c r="CZ123" s="32"/>
      <c r="DA123" s="32"/>
      <c r="DB123" s="179"/>
      <c r="DC123" s="32"/>
      <c r="DD123" s="32"/>
      <c r="DE123" s="179"/>
      <c r="DF123" s="32"/>
      <c r="DG123" s="32"/>
      <c r="DH123" s="179"/>
    </row>
    <row r="124" spans="1:112" s="36" customFormat="1" ht="47.25" x14ac:dyDescent="0.25">
      <c r="A124" s="111" t="s">
        <v>284</v>
      </c>
      <c r="B124" s="35">
        <f t="shared" si="17"/>
        <v>7499.2</v>
      </c>
      <c r="C124" s="35">
        <f t="shared" si="17"/>
        <v>0</v>
      </c>
      <c r="D124" s="32">
        <f t="shared" si="14"/>
        <v>0</v>
      </c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65"/>
      <c r="AP124" s="65"/>
      <c r="AQ124" s="65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65"/>
      <c r="BE124" s="65"/>
      <c r="BF124" s="65"/>
      <c r="BG124" s="32"/>
      <c r="BH124" s="32"/>
      <c r="BI124" s="32"/>
      <c r="BJ124" s="32"/>
      <c r="BK124" s="32"/>
      <c r="BL124" s="32"/>
      <c r="BM124" s="32">
        <v>7499.2</v>
      </c>
      <c r="BN124" s="32"/>
      <c r="BO124" s="32"/>
      <c r="BP124" s="32"/>
      <c r="BQ124" s="32"/>
      <c r="BR124" s="32"/>
      <c r="BS124" s="178"/>
      <c r="BT124" s="178"/>
      <c r="BU124" s="178"/>
      <c r="BV124" s="178"/>
      <c r="BW124" s="178"/>
      <c r="BX124" s="179"/>
      <c r="BY124" s="179"/>
      <c r="BZ124" s="179"/>
      <c r="CA124" s="179"/>
      <c r="CB124" s="179"/>
      <c r="CC124" s="179"/>
      <c r="CD124" s="179"/>
      <c r="CE124" s="32"/>
      <c r="CF124" s="32"/>
      <c r="CG124" s="179"/>
      <c r="CH124" s="32"/>
      <c r="CI124" s="32"/>
      <c r="CJ124" s="179"/>
      <c r="CK124" s="32"/>
      <c r="CL124" s="32"/>
      <c r="CM124" s="179"/>
      <c r="CN124" s="32"/>
      <c r="CO124" s="32"/>
      <c r="CP124" s="179"/>
      <c r="CQ124" s="32"/>
      <c r="CR124" s="32"/>
      <c r="CS124" s="179"/>
      <c r="CT124" s="32"/>
      <c r="CU124" s="32"/>
      <c r="CV124" s="179"/>
      <c r="CW124" s="32"/>
      <c r="CX124" s="32"/>
      <c r="CY124" s="179"/>
      <c r="CZ124" s="32"/>
      <c r="DA124" s="32"/>
      <c r="DB124" s="179"/>
      <c r="DC124" s="32"/>
      <c r="DD124" s="32"/>
      <c r="DE124" s="179"/>
      <c r="DF124" s="32"/>
      <c r="DG124" s="32"/>
      <c r="DH124" s="179"/>
    </row>
    <row r="125" spans="1:112" s="36" customFormat="1" ht="47.25" x14ac:dyDescent="0.25">
      <c r="A125" s="111" t="s">
        <v>285</v>
      </c>
      <c r="B125" s="35">
        <f t="shared" si="17"/>
        <v>500</v>
      </c>
      <c r="C125" s="35">
        <f t="shared" si="17"/>
        <v>0</v>
      </c>
      <c r="D125" s="32">
        <f t="shared" si="14"/>
        <v>0</v>
      </c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65"/>
      <c r="AP125" s="65"/>
      <c r="AQ125" s="65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65"/>
      <c r="BE125" s="65"/>
      <c r="BF125" s="65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178"/>
      <c r="BT125" s="178"/>
      <c r="BU125" s="178"/>
      <c r="BV125" s="178"/>
      <c r="BW125" s="178"/>
      <c r="BX125" s="179"/>
      <c r="BY125" s="179"/>
      <c r="BZ125" s="179"/>
      <c r="CA125" s="179"/>
      <c r="CB125" s="179"/>
      <c r="CC125" s="179"/>
      <c r="CD125" s="179"/>
      <c r="CE125" s="32"/>
      <c r="CF125" s="32"/>
      <c r="CG125" s="179"/>
      <c r="CH125" s="32"/>
      <c r="CI125" s="32"/>
      <c r="CJ125" s="179"/>
      <c r="CK125" s="32"/>
      <c r="CL125" s="32"/>
      <c r="CM125" s="179"/>
      <c r="CN125" s="32"/>
      <c r="CO125" s="32"/>
      <c r="CP125" s="179"/>
      <c r="CQ125" s="32">
        <v>500</v>
      </c>
      <c r="CR125" s="32"/>
      <c r="CS125" s="179"/>
      <c r="CT125" s="32"/>
      <c r="CU125" s="32"/>
      <c r="CV125" s="179"/>
      <c r="CW125" s="32"/>
      <c r="CX125" s="32"/>
      <c r="CY125" s="179"/>
      <c r="CZ125" s="32"/>
      <c r="DA125" s="32"/>
      <c r="DB125" s="179"/>
      <c r="DC125" s="32"/>
      <c r="DD125" s="32"/>
      <c r="DE125" s="179"/>
      <c r="DF125" s="32"/>
      <c r="DG125" s="32"/>
      <c r="DH125" s="179"/>
    </row>
    <row r="126" spans="1:112" s="36" customFormat="1" ht="47.25" x14ac:dyDescent="0.25">
      <c r="A126" s="111" t="s">
        <v>288</v>
      </c>
      <c r="B126" s="35">
        <f t="shared" si="17"/>
        <v>500</v>
      </c>
      <c r="C126" s="35">
        <f t="shared" si="17"/>
        <v>0</v>
      </c>
      <c r="D126" s="32">
        <f t="shared" si="14"/>
        <v>0</v>
      </c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65"/>
      <c r="AP126" s="65"/>
      <c r="AQ126" s="65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65"/>
      <c r="BE126" s="65"/>
      <c r="BF126" s="65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178"/>
      <c r="BT126" s="178"/>
      <c r="BU126" s="178"/>
      <c r="BV126" s="178"/>
      <c r="BW126" s="178"/>
      <c r="BX126" s="179"/>
      <c r="BY126" s="179"/>
      <c r="BZ126" s="179"/>
      <c r="CA126" s="179"/>
      <c r="CB126" s="179"/>
      <c r="CC126" s="179"/>
      <c r="CD126" s="179"/>
      <c r="CE126" s="32"/>
      <c r="CF126" s="32"/>
      <c r="CG126" s="179"/>
      <c r="CH126" s="32"/>
      <c r="CI126" s="32"/>
      <c r="CJ126" s="179"/>
      <c r="CK126" s="32"/>
      <c r="CL126" s="32"/>
      <c r="CM126" s="179"/>
      <c r="CN126" s="32"/>
      <c r="CO126" s="32"/>
      <c r="CP126" s="179"/>
      <c r="CQ126" s="32">
        <v>500</v>
      </c>
      <c r="CR126" s="32"/>
      <c r="CS126" s="179"/>
      <c r="CT126" s="32"/>
      <c r="CU126" s="32"/>
      <c r="CV126" s="179"/>
      <c r="CW126" s="32"/>
      <c r="CX126" s="32"/>
      <c r="CY126" s="179"/>
      <c r="CZ126" s="32"/>
      <c r="DA126" s="32"/>
      <c r="DB126" s="179"/>
      <c r="DC126" s="32"/>
      <c r="DD126" s="32"/>
      <c r="DE126" s="179"/>
      <c r="DF126" s="32"/>
      <c r="DG126" s="32"/>
      <c r="DH126" s="179"/>
    </row>
    <row r="127" spans="1:112" s="36" customFormat="1" ht="47.25" x14ac:dyDescent="0.25">
      <c r="A127" s="111" t="s">
        <v>290</v>
      </c>
      <c r="B127" s="35">
        <f t="shared" si="17"/>
        <v>6174</v>
      </c>
      <c r="C127" s="35">
        <f t="shared" si="17"/>
        <v>67.5</v>
      </c>
      <c r="D127" s="32">
        <f t="shared" si="14"/>
        <v>1.0932944606413995</v>
      </c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65"/>
      <c r="AP127" s="65"/>
      <c r="AQ127" s="65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65"/>
      <c r="BE127" s="65"/>
      <c r="BF127" s="65"/>
      <c r="BG127" s="32">
        <v>496.6</v>
      </c>
      <c r="BH127" s="32">
        <v>67.5</v>
      </c>
      <c r="BI127" s="32">
        <f t="shared" ref="BI127:BI156" si="19">BH127/BG127*100</f>
        <v>13.592428513894481</v>
      </c>
      <c r="BJ127" s="32"/>
      <c r="BK127" s="32"/>
      <c r="BL127" s="32"/>
      <c r="BM127" s="32">
        <v>5677.4</v>
      </c>
      <c r="BN127" s="32"/>
      <c r="BO127" s="32">
        <f t="shared" si="16"/>
        <v>0</v>
      </c>
      <c r="BP127" s="32"/>
      <c r="BQ127" s="32"/>
      <c r="BR127" s="32"/>
      <c r="BS127" s="178"/>
      <c r="BT127" s="178"/>
      <c r="BU127" s="178"/>
      <c r="BV127" s="178"/>
      <c r="BW127" s="178"/>
      <c r="BX127" s="179"/>
      <c r="BY127" s="179"/>
      <c r="BZ127" s="179"/>
      <c r="CA127" s="179"/>
      <c r="CB127" s="179"/>
      <c r="CC127" s="179"/>
      <c r="CD127" s="179"/>
      <c r="CE127" s="32"/>
      <c r="CF127" s="32"/>
      <c r="CG127" s="179"/>
      <c r="CH127" s="32"/>
      <c r="CI127" s="32"/>
      <c r="CJ127" s="179"/>
      <c r="CK127" s="32"/>
      <c r="CL127" s="32"/>
      <c r="CM127" s="179"/>
      <c r="CN127" s="32"/>
      <c r="CO127" s="32"/>
      <c r="CP127" s="179"/>
      <c r="CQ127" s="32"/>
      <c r="CR127" s="32"/>
      <c r="CS127" s="179"/>
      <c r="CT127" s="32"/>
      <c r="CU127" s="32"/>
      <c r="CV127" s="179"/>
      <c r="CW127" s="32"/>
      <c r="CX127" s="32"/>
      <c r="CY127" s="179"/>
      <c r="CZ127" s="32"/>
      <c r="DA127" s="32"/>
      <c r="DB127" s="179"/>
      <c r="DC127" s="32"/>
      <c r="DD127" s="32"/>
      <c r="DE127" s="179"/>
      <c r="DF127" s="32"/>
      <c r="DG127" s="32"/>
      <c r="DH127" s="179"/>
    </row>
    <row r="128" spans="1:112" s="36" customFormat="1" ht="47.25" x14ac:dyDescent="0.25">
      <c r="A128" s="111" t="s">
        <v>291</v>
      </c>
      <c r="B128" s="35">
        <f t="shared" si="17"/>
        <v>0</v>
      </c>
      <c r="C128" s="35">
        <f t="shared" si="17"/>
        <v>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65"/>
      <c r="AP128" s="65"/>
      <c r="AQ128" s="65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65"/>
      <c r="BE128" s="65"/>
      <c r="BF128" s="65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178"/>
      <c r="BT128" s="178"/>
      <c r="BU128" s="178"/>
      <c r="BV128" s="178"/>
      <c r="BW128" s="178"/>
      <c r="BX128" s="179"/>
      <c r="BY128" s="179"/>
      <c r="BZ128" s="179"/>
      <c r="CA128" s="179"/>
      <c r="CB128" s="179"/>
      <c r="CC128" s="179"/>
      <c r="CD128" s="179"/>
      <c r="CE128" s="32"/>
      <c r="CF128" s="32"/>
      <c r="CG128" s="179"/>
      <c r="CH128" s="32"/>
      <c r="CI128" s="32"/>
      <c r="CJ128" s="179"/>
      <c r="CK128" s="32"/>
      <c r="CL128" s="32"/>
      <c r="CM128" s="179"/>
      <c r="CN128" s="32"/>
      <c r="CO128" s="32"/>
      <c r="CP128" s="179"/>
      <c r="CQ128" s="32"/>
      <c r="CR128" s="32"/>
      <c r="CS128" s="179"/>
      <c r="CT128" s="32"/>
      <c r="CU128" s="32"/>
      <c r="CV128" s="179"/>
      <c r="CW128" s="32"/>
      <c r="CX128" s="32"/>
      <c r="CY128" s="179"/>
      <c r="CZ128" s="32"/>
      <c r="DA128" s="32"/>
      <c r="DB128" s="179"/>
      <c r="DC128" s="32"/>
      <c r="DD128" s="32"/>
      <c r="DE128" s="179"/>
      <c r="DF128" s="32"/>
      <c r="DG128" s="32"/>
      <c r="DH128" s="179"/>
    </row>
    <row r="129" spans="1:112" s="36" customFormat="1" ht="47.25" x14ac:dyDescent="0.25">
      <c r="A129" s="111" t="s">
        <v>292</v>
      </c>
      <c r="B129" s="35">
        <f t="shared" si="17"/>
        <v>39.200000000000003</v>
      </c>
      <c r="C129" s="35">
        <f t="shared" si="17"/>
        <v>0</v>
      </c>
      <c r="D129" s="32">
        <f t="shared" si="14"/>
        <v>0</v>
      </c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65"/>
      <c r="AP129" s="65"/>
      <c r="AQ129" s="65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65"/>
      <c r="BE129" s="65"/>
      <c r="BF129" s="65"/>
      <c r="BG129" s="32">
        <v>39.200000000000003</v>
      </c>
      <c r="BH129" s="32"/>
      <c r="BI129" s="32">
        <f t="shared" si="19"/>
        <v>0</v>
      </c>
      <c r="BJ129" s="32"/>
      <c r="BK129" s="32"/>
      <c r="BL129" s="32"/>
      <c r="BM129" s="32"/>
      <c r="BN129" s="32"/>
      <c r="BO129" s="32"/>
      <c r="BP129" s="32"/>
      <c r="BQ129" s="32"/>
      <c r="BR129" s="32"/>
      <c r="BS129" s="178"/>
      <c r="BT129" s="178"/>
      <c r="BU129" s="178"/>
      <c r="BV129" s="178"/>
      <c r="BW129" s="178"/>
      <c r="BX129" s="179"/>
      <c r="BY129" s="179"/>
      <c r="BZ129" s="179"/>
      <c r="CA129" s="179"/>
      <c r="CB129" s="179"/>
      <c r="CC129" s="179"/>
      <c r="CD129" s="179"/>
      <c r="CE129" s="32"/>
      <c r="CF129" s="32"/>
      <c r="CG129" s="179"/>
      <c r="CH129" s="32"/>
      <c r="CI129" s="32"/>
      <c r="CJ129" s="179"/>
      <c r="CK129" s="32"/>
      <c r="CL129" s="32"/>
      <c r="CM129" s="179"/>
      <c r="CN129" s="32"/>
      <c r="CO129" s="32"/>
      <c r="CP129" s="179"/>
      <c r="CQ129" s="32"/>
      <c r="CR129" s="32"/>
      <c r="CS129" s="179"/>
      <c r="CT129" s="32"/>
      <c r="CU129" s="32"/>
      <c r="CV129" s="179"/>
      <c r="CW129" s="32"/>
      <c r="CX129" s="32"/>
      <c r="CY129" s="179"/>
      <c r="CZ129" s="32"/>
      <c r="DA129" s="32"/>
      <c r="DB129" s="179"/>
      <c r="DC129" s="32"/>
      <c r="DD129" s="32"/>
      <c r="DE129" s="179"/>
      <c r="DF129" s="32"/>
      <c r="DG129" s="32"/>
      <c r="DH129" s="179"/>
    </row>
    <row r="130" spans="1:112" s="36" customFormat="1" ht="63" x14ac:dyDescent="0.25">
      <c r="A130" s="111" t="s">
        <v>293</v>
      </c>
      <c r="B130" s="35">
        <f t="shared" si="17"/>
        <v>25</v>
      </c>
      <c r="C130" s="35">
        <f t="shared" si="17"/>
        <v>0</v>
      </c>
      <c r="D130" s="32">
        <f t="shared" si="14"/>
        <v>0</v>
      </c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65"/>
      <c r="AP130" s="65"/>
      <c r="AQ130" s="65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65"/>
      <c r="BE130" s="65"/>
      <c r="BF130" s="65"/>
      <c r="BG130" s="32">
        <v>25</v>
      </c>
      <c r="BH130" s="32"/>
      <c r="BI130" s="32">
        <f t="shared" si="19"/>
        <v>0</v>
      </c>
      <c r="BJ130" s="32"/>
      <c r="BK130" s="32"/>
      <c r="BL130" s="32"/>
      <c r="BM130" s="32"/>
      <c r="BN130" s="32"/>
      <c r="BO130" s="32"/>
      <c r="BP130" s="32"/>
      <c r="BQ130" s="32"/>
      <c r="BR130" s="32"/>
      <c r="BS130" s="178"/>
      <c r="BT130" s="178"/>
      <c r="BU130" s="178"/>
      <c r="BV130" s="178"/>
      <c r="BW130" s="178"/>
      <c r="BX130" s="179"/>
      <c r="BY130" s="179"/>
      <c r="BZ130" s="179"/>
      <c r="CA130" s="179"/>
      <c r="CB130" s="179"/>
      <c r="CC130" s="179"/>
      <c r="CD130" s="179"/>
      <c r="CE130" s="32"/>
      <c r="CF130" s="32"/>
      <c r="CG130" s="179"/>
      <c r="CH130" s="32"/>
      <c r="CI130" s="32"/>
      <c r="CJ130" s="179"/>
      <c r="CK130" s="32"/>
      <c r="CL130" s="32"/>
      <c r="CM130" s="179"/>
      <c r="CN130" s="32"/>
      <c r="CO130" s="32"/>
      <c r="CP130" s="179"/>
      <c r="CQ130" s="32"/>
      <c r="CR130" s="32"/>
      <c r="CS130" s="179"/>
      <c r="CT130" s="32"/>
      <c r="CU130" s="32"/>
      <c r="CV130" s="179"/>
      <c r="CW130" s="32"/>
      <c r="CX130" s="32"/>
      <c r="CY130" s="179"/>
      <c r="CZ130" s="32"/>
      <c r="DA130" s="32"/>
      <c r="DB130" s="179"/>
      <c r="DC130" s="32"/>
      <c r="DD130" s="32"/>
      <c r="DE130" s="179"/>
      <c r="DF130" s="32"/>
      <c r="DG130" s="32"/>
      <c r="DH130" s="179"/>
    </row>
    <row r="131" spans="1:112" s="36" customFormat="1" ht="47.25" x14ac:dyDescent="0.25">
      <c r="A131" s="111" t="s">
        <v>295</v>
      </c>
      <c r="B131" s="35">
        <f t="shared" si="17"/>
        <v>263.39999999999998</v>
      </c>
      <c r="C131" s="35">
        <f t="shared" si="17"/>
        <v>2.2999999999999998</v>
      </c>
      <c r="D131" s="32">
        <f t="shared" si="14"/>
        <v>0.87319665907365229</v>
      </c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65"/>
      <c r="AP131" s="65"/>
      <c r="AQ131" s="65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65"/>
      <c r="BE131" s="65"/>
      <c r="BF131" s="65"/>
      <c r="BG131" s="32">
        <v>263.39999999999998</v>
      </c>
      <c r="BH131" s="32">
        <v>2.2999999999999998</v>
      </c>
      <c r="BI131" s="32">
        <f t="shared" si="19"/>
        <v>0.87319665907365229</v>
      </c>
      <c r="BJ131" s="32"/>
      <c r="BK131" s="32"/>
      <c r="BL131" s="32"/>
      <c r="BM131" s="32"/>
      <c r="BN131" s="32"/>
      <c r="BO131" s="32"/>
      <c r="BP131" s="32"/>
      <c r="BQ131" s="32"/>
      <c r="BR131" s="32"/>
      <c r="BS131" s="178"/>
      <c r="BT131" s="178"/>
      <c r="BU131" s="178"/>
      <c r="BV131" s="178"/>
      <c r="BW131" s="178"/>
      <c r="BX131" s="179"/>
      <c r="BY131" s="179"/>
      <c r="BZ131" s="179"/>
      <c r="CA131" s="179"/>
      <c r="CB131" s="179"/>
      <c r="CC131" s="179"/>
      <c r="CD131" s="179"/>
      <c r="CE131" s="32"/>
      <c r="CF131" s="32"/>
      <c r="CG131" s="179"/>
      <c r="CH131" s="32"/>
      <c r="CI131" s="32"/>
      <c r="CJ131" s="179"/>
      <c r="CK131" s="32"/>
      <c r="CL131" s="32"/>
      <c r="CM131" s="179"/>
      <c r="CN131" s="32"/>
      <c r="CO131" s="32"/>
      <c r="CP131" s="179"/>
      <c r="CQ131" s="32"/>
      <c r="CR131" s="32"/>
      <c r="CS131" s="179"/>
      <c r="CT131" s="32"/>
      <c r="CU131" s="32"/>
      <c r="CV131" s="179"/>
      <c r="CW131" s="32"/>
      <c r="CX131" s="32"/>
      <c r="CY131" s="179"/>
      <c r="CZ131" s="32"/>
      <c r="DA131" s="32"/>
      <c r="DB131" s="179"/>
      <c r="DC131" s="32"/>
      <c r="DD131" s="32"/>
      <c r="DE131" s="179"/>
      <c r="DF131" s="32"/>
      <c r="DG131" s="32"/>
      <c r="DH131" s="179"/>
    </row>
    <row r="132" spans="1:112" s="36" customFormat="1" ht="47.25" x14ac:dyDescent="0.25">
      <c r="A132" s="111" t="s">
        <v>603</v>
      </c>
      <c r="B132" s="35">
        <f t="shared" si="17"/>
        <v>36.4</v>
      </c>
      <c r="C132" s="35">
        <f t="shared" si="17"/>
        <v>0.4</v>
      </c>
      <c r="D132" s="32">
        <f t="shared" si="14"/>
        <v>1.098901098901099</v>
      </c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65"/>
      <c r="AP132" s="65"/>
      <c r="AQ132" s="65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65"/>
      <c r="BE132" s="65"/>
      <c r="BF132" s="65"/>
      <c r="BG132" s="32">
        <v>36.4</v>
      </c>
      <c r="BH132" s="32">
        <v>0.4</v>
      </c>
      <c r="BI132" s="32">
        <f t="shared" si="19"/>
        <v>1.098901098901099</v>
      </c>
      <c r="BJ132" s="32"/>
      <c r="BK132" s="32"/>
      <c r="BL132" s="32"/>
      <c r="BM132" s="32"/>
      <c r="BN132" s="32"/>
      <c r="BO132" s="32"/>
      <c r="BP132" s="32"/>
      <c r="BQ132" s="32"/>
      <c r="BR132" s="32"/>
      <c r="BS132" s="178"/>
      <c r="BT132" s="178"/>
      <c r="BU132" s="178"/>
      <c r="BV132" s="178"/>
      <c r="BW132" s="178"/>
      <c r="BX132" s="179"/>
      <c r="BY132" s="179"/>
      <c r="BZ132" s="179"/>
      <c r="CA132" s="179"/>
      <c r="CB132" s="179"/>
      <c r="CC132" s="179"/>
      <c r="CD132" s="179"/>
      <c r="CE132" s="32"/>
      <c r="CF132" s="32"/>
      <c r="CG132" s="179"/>
      <c r="CH132" s="32"/>
      <c r="CI132" s="32"/>
      <c r="CJ132" s="179"/>
      <c r="CK132" s="32"/>
      <c r="CL132" s="32"/>
      <c r="CM132" s="179"/>
      <c r="CN132" s="32"/>
      <c r="CO132" s="32"/>
      <c r="CP132" s="179"/>
      <c r="CQ132" s="32"/>
      <c r="CR132" s="32"/>
      <c r="CS132" s="179"/>
      <c r="CT132" s="32"/>
      <c r="CU132" s="32"/>
      <c r="CV132" s="179"/>
      <c r="CW132" s="32"/>
      <c r="CX132" s="32"/>
      <c r="CY132" s="179"/>
      <c r="CZ132" s="32"/>
      <c r="DA132" s="32"/>
      <c r="DB132" s="179"/>
      <c r="DC132" s="32"/>
      <c r="DD132" s="32"/>
      <c r="DE132" s="179"/>
      <c r="DF132" s="32"/>
      <c r="DG132" s="32"/>
      <c r="DH132" s="179"/>
    </row>
    <row r="133" spans="1:112" s="36" customFormat="1" ht="63" x14ac:dyDescent="0.25">
      <c r="A133" s="111" t="s">
        <v>604</v>
      </c>
      <c r="B133" s="35">
        <f t="shared" si="17"/>
        <v>94.2</v>
      </c>
      <c r="C133" s="35">
        <f t="shared" si="17"/>
        <v>0.6</v>
      </c>
      <c r="D133" s="32">
        <f t="shared" si="14"/>
        <v>0.63694267515923564</v>
      </c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65"/>
      <c r="AP133" s="65"/>
      <c r="AQ133" s="65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65"/>
      <c r="BE133" s="65"/>
      <c r="BF133" s="65"/>
      <c r="BG133" s="32">
        <v>94.2</v>
      </c>
      <c r="BH133" s="32">
        <v>0.6</v>
      </c>
      <c r="BI133" s="32">
        <f t="shared" si="19"/>
        <v>0.63694267515923564</v>
      </c>
      <c r="BJ133" s="32"/>
      <c r="BK133" s="32"/>
      <c r="BL133" s="32"/>
      <c r="BM133" s="32"/>
      <c r="BN133" s="32"/>
      <c r="BO133" s="32"/>
      <c r="BP133" s="32"/>
      <c r="BQ133" s="32"/>
      <c r="BR133" s="32"/>
      <c r="BS133" s="178"/>
      <c r="BT133" s="178"/>
      <c r="BU133" s="178"/>
      <c r="BV133" s="178"/>
      <c r="BW133" s="178"/>
      <c r="BX133" s="179"/>
      <c r="BY133" s="179"/>
      <c r="BZ133" s="179"/>
      <c r="CA133" s="179"/>
      <c r="CB133" s="179"/>
      <c r="CC133" s="179"/>
      <c r="CD133" s="179"/>
      <c r="CE133" s="32"/>
      <c r="CF133" s="32"/>
      <c r="CG133" s="179"/>
      <c r="CH133" s="32"/>
      <c r="CI133" s="32"/>
      <c r="CJ133" s="179"/>
      <c r="CK133" s="32"/>
      <c r="CL133" s="32"/>
      <c r="CM133" s="179"/>
      <c r="CN133" s="32"/>
      <c r="CO133" s="32"/>
      <c r="CP133" s="179"/>
      <c r="CQ133" s="32"/>
      <c r="CR133" s="32"/>
      <c r="CS133" s="179"/>
      <c r="CT133" s="32"/>
      <c r="CU133" s="32"/>
      <c r="CV133" s="179"/>
      <c r="CW133" s="32"/>
      <c r="CX133" s="32"/>
      <c r="CY133" s="179"/>
      <c r="CZ133" s="32"/>
      <c r="DA133" s="32"/>
      <c r="DB133" s="179"/>
      <c r="DC133" s="32"/>
      <c r="DD133" s="32"/>
      <c r="DE133" s="179"/>
      <c r="DF133" s="32"/>
      <c r="DG133" s="32"/>
      <c r="DH133" s="179"/>
    </row>
    <row r="134" spans="1:112" s="36" customFormat="1" ht="63" x14ac:dyDescent="0.25">
      <c r="A134" s="111" t="s">
        <v>300</v>
      </c>
      <c r="B134" s="35">
        <f t="shared" si="17"/>
        <v>58.7</v>
      </c>
      <c r="C134" s="35">
        <f t="shared" si="17"/>
        <v>0.8</v>
      </c>
      <c r="D134" s="32">
        <f t="shared" si="14"/>
        <v>1.362862010221465</v>
      </c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65"/>
      <c r="AP134" s="65"/>
      <c r="AQ134" s="65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65"/>
      <c r="BE134" s="65"/>
      <c r="BF134" s="65"/>
      <c r="BG134" s="32">
        <v>58.7</v>
      </c>
      <c r="BH134" s="32">
        <v>0.8</v>
      </c>
      <c r="BI134" s="32">
        <f t="shared" si="19"/>
        <v>1.362862010221465</v>
      </c>
      <c r="BJ134" s="32"/>
      <c r="BK134" s="32"/>
      <c r="BL134" s="32"/>
      <c r="BM134" s="32"/>
      <c r="BN134" s="32"/>
      <c r="BO134" s="32"/>
      <c r="BP134" s="32"/>
      <c r="BQ134" s="32"/>
      <c r="BR134" s="32"/>
      <c r="BS134" s="178"/>
      <c r="BT134" s="178"/>
      <c r="BU134" s="178"/>
      <c r="BV134" s="178"/>
      <c r="BW134" s="178"/>
      <c r="BX134" s="179"/>
      <c r="BY134" s="179"/>
      <c r="BZ134" s="179"/>
      <c r="CA134" s="179"/>
      <c r="CB134" s="179"/>
      <c r="CC134" s="179"/>
      <c r="CD134" s="179"/>
      <c r="CE134" s="32"/>
      <c r="CF134" s="32"/>
      <c r="CG134" s="179"/>
      <c r="CH134" s="32"/>
      <c r="CI134" s="32"/>
      <c r="CJ134" s="179"/>
      <c r="CK134" s="32"/>
      <c r="CL134" s="32"/>
      <c r="CM134" s="179"/>
      <c r="CN134" s="32"/>
      <c r="CO134" s="32"/>
      <c r="CP134" s="179"/>
      <c r="CQ134" s="32"/>
      <c r="CR134" s="32"/>
      <c r="CS134" s="179"/>
      <c r="CT134" s="32"/>
      <c r="CU134" s="32"/>
      <c r="CV134" s="179"/>
      <c r="CW134" s="32"/>
      <c r="CX134" s="32"/>
      <c r="CY134" s="179"/>
      <c r="CZ134" s="32"/>
      <c r="DA134" s="32"/>
      <c r="DB134" s="179"/>
      <c r="DC134" s="32"/>
      <c r="DD134" s="32"/>
      <c r="DE134" s="179"/>
      <c r="DF134" s="32"/>
      <c r="DG134" s="32"/>
      <c r="DH134" s="179"/>
    </row>
    <row r="135" spans="1:112" s="36" customFormat="1" ht="63" x14ac:dyDescent="0.25">
      <c r="A135" s="111" t="s">
        <v>301</v>
      </c>
      <c r="B135" s="35">
        <f t="shared" si="17"/>
        <v>14072.8</v>
      </c>
      <c r="C135" s="35">
        <f t="shared" si="17"/>
        <v>0</v>
      </c>
      <c r="D135" s="32">
        <f t="shared" si="14"/>
        <v>0</v>
      </c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65"/>
      <c r="AP135" s="65"/>
      <c r="AQ135" s="65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65"/>
      <c r="BE135" s="65"/>
      <c r="BF135" s="65"/>
      <c r="BG135" s="32"/>
      <c r="BH135" s="32"/>
      <c r="BI135" s="32"/>
      <c r="BJ135" s="32"/>
      <c r="BK135" s="32"/>
      <c r="BL135" s="32"/>
      <c r="BM135" s="32">
        <v>14072.8</v>
      </c>
      <c r="BN135" s="32"/>
      <c r="BO135" s="32">
        <f t="shared" si="16"/>
        <v>0</v>
      </c>
      <c r="BP135" s="32"/>
      <c r="BQ135" s="32"/>
      <c r="BR135" s="32"/>
      <c r="BS135" s="178"/>
      <c r="BT135" s="178"/>
      <c r="BU135" s="178"/>
      <c r="BV135" s="178"/>
      <c r="BW135" s="178"/>
      <c r="BX135" s="179"/>
      <c r="BY135" s="179"/>
      <c r="BZ135" s="179"/>
      <c r="CA135" s="179"/>
      <c r="CB135" s="179"/>
      <c r="CC135" s="179"/>
      <c r="CD135" s="179"/>
      <c r="CE135" s="32"/>
      <c r="CF135" s="32"/>
      <c r="CG135" s="179"/>
      <c r="CH135" s="32"/>
      <c r="CI135" s="32"/>
      <c r="CJ135" s="179"/>
      <c r="CK135" s="32"/>
      <c r="CL135" s="32"/>
      <c r="CM135" s="179"/>
      <c r="CN135" s="32"/>
      <c r="CO135" s="32"/>
      <c r="CP135" s="179"/>
      <c r="CQ135" s="32"/>
      <c r="CR135" s="32"/>
      <c r="CS135" s="179"/>
      <c r="CT135" s="32"/>
      <c r="CU135" s="32"/>
      <c r="CV135" s="179"/>
      <c r="CW135" s="32"/>
      <c r="CX135" s="32"/>
      <c r="CY135" s="179"/>
      <c r="CZ135" s="32"/>
      <c r="DA135" s="32"/>
      <c r="DB135" s="179"/>
      <c r="DC135" s="32"/>
      <c r="DD135" s="32"/>
      <c r="DE135" s="179"/>
      <c r="DF135" s="32"/>
      <c r="DG135" s="32"/>
      <c r="DH135" s="179"/>
    </row>
    <row r="136" spans="1:112" s="36" customFormat="1" ht="47.25" x14ac:dyDescent="0.25">
      <c r="A136" s="111" t="s">
        <v>624</v>
      </c>
      <c r="B136" s="35">
        <f t="shared" si="17"/>
        <v>79.8</v>
      </c>
      <c r="C136" s="35">
        <f t="shared" si="17"/>
        <v>0.5</v>
      </c>
      <c r="D136" s="32">
        <f t="shared" si="14"/>
        <v>0.62656641604010033</v>
      </c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65"/>
      <c r="AP136" s="65"/>
      <c r="AQ136" s="65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65"/>
      <c r="BE136" s="65"/>
      <c r="BF136" s="65"/>
      <c r="BG136" s="32">
        <v>79.8</v>
      </c>
      <c r="BH136" s="32">
        <v>0.5</v>
      </c>
      <c r="BI136" s="32">
        <f t="shared" si="19"/>
        <v>0.62656641604010033</v>
      </c>
      <c r="BJ136" s="32"/>
      <c r="BK136" s="32"/>
      <c r="BL136" s="32"/>
      <c r="BM136" s="32"/>
      <c r="BN136" s="32"/>
      <c r="BO136" s="32"/>
      <c r="BP136" s="32"/>
      <c r="BQ136" s="32"/>
      <c r="BR136" s="32"/>
      <c r="BS136" s="178"/>
      <c r="BT136" s="178"/>
      <c r="BU136" s="178"/>
      <c r="BV136" s="178"/>
      <c r="BW136" s="178"/>
      <c r="BX136" s="179"/>
      <c r="BY136" s="179"/>
      <c r="BZ136" s="179"/>
      <c r="CA136" s="179"/>
      <c r="CB136" s="179"/>
      <c r="CC136" s="179"/>
      <c r="CD136" s="179"/>
      <c r="CE136" s="32"/>
      <c r="CF136" s="32"/>
      <c r="CG136" s="179"/>
      <c r="CH136" s="32"/>
      <c r="CI136" s="32"/>
      <c r="CJ136" s="179"/>
      <c r="CK136" s="32"/>
      <c r="CL136" s="32"/>
      <c r="CM136" s="179"/>
      <c r="CN136" s="32"/>
      <c r="CO136" s="32"/>
      <c r="CP136" s="179"/>
      <c r="CQ136" s="32"/>
      <c r="CR136" s="32"/>
      <c r="CS136" s="179"/>
      <c r="CT136" s="32"/>
      <c r="CU136" s="32"/>
      <c r="CV136" s="179"/>
      <c r="CW136" s="32"/>
      <c r="CX136" s="32"/>
      <c r="CY136" s="179"/>
      <c r="CZ136" s="32"/>
      <c r="DA136" s="32"/>
      <c r="DB136" s="179"/>
      <c r="DC136" s="32"/>
      <c r="DD136" s="32"/>
      <c r="DE136" s="179"/>
      <c r="DF136" s="32"/>
      <c r="DG136" s="32"/>
      <c r="DH136" s="179"/>
    </row>
    <row r="137" spans="1:112" s="36" customFormat="1" ht="47.25" x14ac:dyDescent="0.25">
      <c r="A137" s="111" t="s">
        <v>625</v>
      </c>
      <c r="B137" s="35">
        <f t="shared" si="17"/>
        <v>15.1</v>
      </c>
      <c r="C137" s="35">
        <f t="shared" si="17"/>
        <v>0</v>
      </c>
      <c r="D137" s="32">
        <f t="shared" si="14"/>
        <v>0</v>
      </c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65"/>
      <c r="AP137" s="65"/>
      <c r="AQ137" s="65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65"/>
      <c r="BE137" s="65"/>
      <c r="BF137" s="65"/>
      <c r="BG137" s="32">
        <v>15.1</v>
      </c>
      <c r="BH137" s="32"/>
      <c r="BI137" s="32">
        <f t="shared" si="19"/>
        <v>0</v>
      </c>
      <c r="BJ137" s="32"/>
      <c r="BK137" s="32"/>
      <c r="BL137" s="32"/>
      <c r="BM137" s="32"/>
      <c r="BN137" s="32"/>
      <c r="BO137" s="32"/>
      <c r="BP137" s="32"/>
      <c r="BQ137" s="32"/>
      <c r="BR137" s="32"/>
      <c r="BS137" s="178"/>
      <c r="BT137" s="178"/>
      <c r="BU137" s="178"/>
      <c r="BV137" s="178"/>
      <c r="BW137" s="178"/>
      <c r="BX137" s="179"/>
      <c r="BY137" s="179"/>
      <c r="BZ137" s="179"/>
      <c r="CA137" s="179"/>
      <c r="CB137" s="179"/>
      <c r="CC137" s="179"/>
      <c r="CD137" s="179"/>
      <c r="CE137" s="32"/>
      <c r="CF137" s="32"/>
      <c r="CG137" s="179"/>
      <c r="CH137" s="32"/>
      <c r="CI137" s="32"/>
      <c r="CJ137" s="179"/>
      <c r="CK137" s="32"/>
      <c r="CL137" s="32"/>
      <c r="CM137" s="179"/>
      <c r="CN137" s="32"/>
      <c r="CO137" s="32"/>
      <c r="CP137" s="179"/>
      <c r="CQ137" s="32"/>
      <c r="CR137" s="32"/>
      <c r="CS137" s="179"/>
      <c r="CT137" s="32"/>
      <c r="CU137" s="32"/>
      <c r="CV137" s="179"/>
      <c r="CW137" s="32"/>
      <c r="CX137" s="32"/>
      <c r="CY137" s="179"/>
      <c r="CZ137" s="32"/>
      <c r="DA137" s="32"/>
      <c r="DB137" s="179"/>
      <c r="DC137" s="32"/>
      <c r="DD137" s="32"/>
      <c r="DE137" s="179"/>
      <c r="DF137" s="32"/>
      <c r="DG137" s="32"/>
      <c r="DH137" s="179"/>
    </row>
    <row r="138" spans="1:112" s="36" customFormat="1" ht="47.25" x14ac:dyDescent="0.25">
      <c r="A138" s="111" t="s">
        <v>575</v>
      </c>
      <c r="B138" s="35">
        <f t="shared" si="17"/>
        <v>546.6</v>
      </c>
      <c r="C138" s="35">
        <f t="shared" si="17"/>
        <v>0.5</v>
      </c>
      <c r="D138" s="32">
        <f t="shared" si="14"/>
        <v>9.1474570069520672E-2</v>
      </c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65"/>
      <c r="AP138" s="65"/>
      <c r="AQ138" s="65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65"/>
      <c r="BE138" s="65"/>
      <c r="BF138" s="65"/>
      <c r="BG138" s="32">
        <v>46.6</v>
      </c>
      <c r="BH138" s="32">
        <v>0.5</v>
      </c>
      <c r="BI138" s="32">
        <f t="shared" si="19"/>
        <v>1.0729613733905579</v>
      </c>
      <c r="BJ138" s="32"/>
      <c r="BK138" s="32"/>
      <c r="BL138" s="32"/>
      <c r="BM138" s="32"/>
      <c r="BN138" s="32"/>
      <c r="BO138" s="32"/>
      <c r="BP138" s="32"/>
      <c r="BQ138" s="32"/>
      <c r="BR138" s="32"/>
      <c r="BS138" s="178"/>
      <c r="BT138" s="178"/>
      <c r="BU138" s="178"/>
      <c r="BV138" s="178"/>
      <c r="BW138" s="178"/>
      <c r="BX138" s="179"/>
      <c r="BY138" s="179"/>
      <c r="BZ138" s="179"/>
      <c r="CA138" s="179"/>
      <c r="CB138" s="179"/>
      <c r="CC138" s="179"/>
      <c r="CD138" s="179"/>
      <c r="CE138" s="32"/>
      <c r="CF138" s="32"/>
      <c r="CG138" s="179"/>
      <c r="CH138" s="32"/>
      <c r="CI138" s="32"/>
      <c r="CJ138" s="179"/>
      <c r="CK138" s="32"/>
      <c r="CL138" s="32"/>
      <c r="CM138" s="179"/>
      <c r="CN138" s="32"/>
      <c r="CO138" s="32"/>
      <c r="CP138" s="179"/>
      <c r="CQ138" s="32">
        <v>500</v>
      </c>
      <c r="CR138" s="32"/>
      <c r="CS138" s="179"/>
      <c r="CT138" s="32"/>
      <c r="CU138" s="32"/>
      <c r="CV138" s="179"/>
      <c r="CW138" s="32"/>
      <c r="CX138" s="32"/>
      <c r="CY138" s="179"/>
      <c r="CZ138" s="32"/>
      <c r="DA138" s="32"/>
      <c r="DB138" s="179"/>
      <c r="DC138" s="32"/>
      <c r="DD138" s="32"/>
      <c r="DE138" s="179"/>
      <c r="DF138" s="32"/>
      <c r="DG138" s="32"/>
      <c r="DH138" s="179"/>
    </row>
    <row r="139" spans="1:112" s="36" customFormat="1" ht="47.25" x14ac:dyDescent="0.25">
      <c r="A139" s="111" t="s">
        <v>306</v>
      </c>
      <c r="B139" s="35">
        <f t="shared" si="17"/>
        <v>67.099999999999994</v>
      </c>
      <c r="C139" s="35">
        <f t="shared" si="17"/>
        <v>0.5</v>
      </c>
      <c r="D139" s="32">
        <f t="shared" si="14"/>
        <v>0.74515648286140101</v>
      </c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65"/>
      <c r="AP139" s="65"/>
      <c r="AQ139" s="65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65"/>
      <c r="BE139" s="65"/>
      <c r="BF139" s="65"/>
      <c r="BG139" s="32">
        <v>67.099999999999994</v>
      </c>
      <c r="BH139" s="32">
        <v>0.5</v>
      </c>
      <c r="BI139" s="32">
        <f t="shared" si="19"/>
        <v>0.74515648286140101</v>
      </c>
      <c r="BJ139" s="32"/>
      <c r="BK139" s="32"/>
      <c r="BL139" s="32"/>
      <c r="BM139" s="32"/>
      <c r="BN139" s="32"/>
      <c r="BO139" s="32"/>
      <c r="BP139" s="32"/>
      <c r="BQ139" s="32"/>
      <c r="BR139" s="32"/>
      <c r="BS139" s="178"/>
      <c r="BT139" s="178"/>
      <c r="BU139" s="178"/>
      <c r="BV139" s="178"/>
      <c r="BW139" s="178"/>
      <c r="BX139" s="179"/>
      <c r="BY139" s="179"/>
      <c r="BZ139" s="179"/>
      <c r="CA139" s="179"/>
      <c r="CB139" s="179"/>
      <c r="CC139" s="179"/>
      <c r="CD139" s="179"/>
      <c r="CE139" s="32"/>
      <c r="CF139" s="32"/>
      <c r="CG139" s="179"/>
      <c r="CH139" s="32"/>
      <c r="CI139" s="32"/>
      <c r="CJ139" s="179"/>
      <c r="CK139" s="32"/>
      <c r="CL139" s="32"/>
      <c r="CM139" s="179"/>
      <c r="CN139" s="32"/>
      <c r="CO139" s="32"/>
      <c r="CP139" s="179"/>
      <c r="CQ139" s="32"/>
      <c r="CR139" s="32"/>
      <c r="CS139" s="179"/>
      <c r="CT139" s="32"/>
      <c r="CU139" s="32"/>
      <c r="CV139" s="179"/>
      <c r="CW139" s="32"/>
      <c r="CX139" s="32"/>
      <c r="CY139" s="179"/>
      <c r="CZ139" s="32"/>
      <c r="DA139" s="32"/>
      <c r="DB139" s="179"/>
      <c r="DC139" s="32"/>
      <c r="DD139" s="32"/>
      <c r="DE139" s="179"/>
      <c r="DF139" s="32"/>
      <c r="DG139" s="32"/>
      <c r="DH139" s="179"/>
    </row>
    <row r="140" spans="1:112" s="36" customFormat="1" ht="47.25" x14ac:dyDescent="0.25">
      <c r="A140" s="111" t="s">
        <v>626</v>
      </c>
      <c r="B140" s="35">
        <f t="shared" si="17"/>
        <v>95.6</v>
      </c>
      <c r="C140" s="35">
        <f t="shared" si="17"/>
        <v>0.3</v>
      </c>
      <c r="D140" s="32">
        <f t="shared" si="14"/>
        <v>0.31380753138075312</v>
      </c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65"/>
      <c r="AP140" s="65"/>
      <c r="AQ140" s="65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65"/>
      <c r="BE140" s="65"/>
      <c r="BF140" s="65"/>
      <c r="BG140" s="32">
        <v>95.6</v>
      </c>
      <c r="BH140" s="32">
        <v>0.3</v>
      </c>
      <c r="BI140" s="32">
        <f t="shared" si="19"/>
        <v>0.31380753138075312</v>
      </c>
      <c r="BJ140" s="32"/>
      <c r="BK140" s="32"/>
      <c r="BL140" s="32"/>
      <c r="BM140" s="32"/>
      <c r="BN140" s="32"/>
      <c r="BO140" s="32"/>
      <c r="BP140" s="32"/>
      <c r="BQ140" s="32"/>
      <c r="BR140" s="32"/>
      <c r="BS140" s="178"/>
      <c r="BT140" s="178"/>
      <c r="BU140" s="178"/>
      <c r="BV140" s="178"/>
      <c r="BW140" s="178"/>
      <c r="BX140" s="179"/>
      <c r="BY140" s="179"/>
      <c r="BZ140" s="179"/>
      <c r="CA140" s="179"/>
      <c r="CB140" s="179"/>
      <c r="CC140" s="179"/>
      <c r="CD140" s="179"/>
      <c r="CE140" s="32"/>
      <c r="CF140" s="32"/>
      <c r="CG140" s="179"/>
      <c r="CH140" s="32"/>
      <c r="CI140" s="32"/>
      <c r="CJ140" s="179"/>
      <c r="CK140" s="32"/>
      <c r="CL140" s="32"/>
      <c r="CM140" s="179"/>
      <c r="CN140" s="32"/>
      <c r="CO140" s="32"/>
      <c r="CP140" s="179"/>
      <c r="CQ140" s="32"/>
      <c r="CR140" s="32"/>
      <c r="CS140" s="179"/>
      <c r="CT140" s="32"/>
      <c r="CU140" s="32"/>
      <c r="CV140" s="179"/>
      <c r="CW140" s="32"/>
      <c r="CX140" s="32"/>
      <c r="CY140" s="179"/>
      <c r="CZ140" s="32"/>
      <c r="DA140" s="32"/>
      <c r="DB140" s="179"/>
      <c r="DC140" s="32"/>
      <c r="DD140" s="32"/>
      <c r="DE140" s="179"/>
      <c r="DF140" s="32"/>
      <c r="DG140" s="32"/>
      <c r="DH140" s="179"/>
    </row>
    <row r="141" spans="1:112" s="36" customFormat="1" ht="47.25" x14ac:dyDescent="0.25">
      <c r="A141" s="111" t="s">
        <v>627</v>
      </c>
      <c r="B141" s="35">
        <f t="shared" si="17"/>
        <v>45.9</v>
      </c>
      <c r="C141" s="35">
        <f t="shared" si="17"/>
        <v>0</v>
      </c>
      <c r="D141" s="32">
        <f t="shared" si="14"/>
        <v>0</v>
      </c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65"/>
      <c r="AP141" s="65"/>
      <c r="AQ141" s="65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65"/>
      <c r="BE141" s="65"/>
      <c r="BF141" s="65"/>
      <c r="BG141" s="32">
        <v>45.9</v>
      </c>
      <c r="BH141" s="32"/>
      <c r="BI141" s="32">
        <f t="shared" si="19"/>
        <v>0</v>
      </c>
      <c r="BJ141" s="32"/>
      <c r="BK141" s="32"/>
      <c r="BL141" s="32"/>
      <c r="BM141" s="32"/>
      <c r="BN141" s="32"/>
      <c r="BO141" s="32"/>
      <c r="BP141" s="32"/>
      <c r="BQ141" s="32"/>
      <c r="BR141" s="32"/>
      <c r="BS141" s="178"/>
      <c r="BT141" s="178"/>
      <c r="BU141" s="178"/>
      <c r="BV141" s="178"/>
      <c r="BW141" s="178"/>
      <c r="BX141" s="179"/>
      <c r="BY141" s="179"/>
      <c r="BZ141" s="179"/>
      <c r="CA141" s="179"/>
      <c r="CB141" s="179"/>
      <c r="CC141" s="179"/>
      <c r="CD141" s="179"/>
      <c r="CE141" s="32"/>
      <c r="CF141" s="32"/>
      <c r="CG141" s="179"/>
      <c r="CH141" s="32"/>
      <c r="CI141" s="32"/>
      <c r="CJ141" s="179"/>
      <c r="CK141" s="32"/>
      <c r="CL141" s="32"/>
      <c r="CM141" s="179"/>
      <c r="CN141" s="32"/>
      <c r="CO141" s="32"/>
      <c r="CP141" s="179"/>
      <c r="CQ141" s="32"/>
      <c r="CR141" s="32"/>
      <c r="CS141" s="179"/>
      <c r="CT141" s="32"/>
      <c r="CU141" s="32"/>
      <c r="CV141" s="179"/>
      <c r="CW141" s="32"/>
      <c r="CX141" s="32"/>
      <c r="CY141" s="179"/>
      <c r="CZ141" s="32"/>
      <c r="DA141" s="32"/>
      <c r="DB141" s="179"/>
      <c r="DC141" s="32"/>
      <c r="DD141" s="32"/>
      <c r="DE141" s="179"/>
      <c r="DF141" s="32"/>
      <c r="DG141" s="32"/>
      <c r="DH141" s="179"/>
    </row>
    <row r="142" spans="1:112" s="36" customFormat="1" ht="47.25" x14ac:dyDescent="0.25">
      <c r="A142" s="111" t="s">
        <v>309</v>
      </c>
      <c r="B142" s="35">
        <f t="shared" si="17"/>
        <v>25</v>
      </c>
      <c r="C142" s="35">
        <f t="shared" si="17"/>
        <v>0</v>
      </c>
      <c r="D142" s="32">
        <f t="shared" si="14"/>
        <v>0</v>
      </c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65"/>
      <c r="AP142" s="65"/>
      <c r="AQ142" s="65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65"/>
      <c r="BE142" s="65"/>
      <c r="BF142" s="65"/>
      <c r="BG142" s="32">
        <v>25</v>
      </c>
      <c r="BH142" s="32"/>
      <c r="BI142" s="32">
        <f t="shared" si="19"/>
        <v>0</v>
      </c>
      <c r="BJ142" s="32"/>
      <c r="BK142" s="32"/>
      <c r="BL142" s="32"/>
      <c r="BM142" s="32"/>
      <c r="BN142" s="32"/>
      <c r="BO142" s="32"/>
      <c r="BP142" s="32"/>
      <c r="BQ142" s="32"/>
      <c r="BR142" s="32"/>
      <c r="BS142" s="178"/>
      <c r="BT142" s="178"/>
      <c r="BU142" s="178"/>
      <c r="BV142" s="178"/>
      <c r="BW142" s="178"/>
      <c r="BX142" s="179"/>
      <c r="BY142" s="179"/>
      <c r="BZ142" s="179"/>
      <c r="CA142" s="179"/>
      <c r="CB142" s="179"/>
      <c r="CC142" s="179"/>
      <c r="CD142" s="179"/>
      <c r="CE142" s="32"/>
      <c r="CF142" s="32"/>
      <c r="CG142" s="179"/>
      <c r="CH142" s="32"/>
      <c r="CI142" s="32"/>
      <c r="CJ142" s="179"/>
      <c r="CK142" s="32"/>
      <c r="CL142" s="32"/>
      <c r="CM142" s="179"/>
      <c r="CN142" s="32"/>
      <c r="CO142" s="32"/>
      <c r="CP142" s="179"/>
      <c r="CQ142" s="32"/>
      <c r="CR142" s="32"/>
      <c r="CS142" s="179"/>
      <c r="CT142" s="32"/>
      <c r="CU142" s="32"/>
      <c r="CV142" s="179"/>
      <c r="CW142" s="32"/>
      <c r="CX142" s="32"/>
      <c r="CY142" s="179"/>
      <c r="CZ142" s="32"/>
      <c r="DA142" s="32"/>
      <c r="DB142" s="179"/>
      <c r="DC142" s="32"/>
      <c r="DD142" s="32"/>
      <c r="DE142" s="179"/>
      <c r="DF142" s="32"/>
      <c r="DG142" s="32"/>
      <c r="DH142" s="179"/>
    </row>
    <row r="143" spans="1:112" s="36" customFormat="1" ht="63" x14ac:dyDescent="0.25">
      <c r="A143" s="111" t="s">
        <v>312</v>
      </c>
      <c r="B143" s="35">
        <f t="shared" si="17"/>
        <v>12872.9</v>
      </c>
      <c r="C143" s="35">
        <f t="shared" si="17"/>
        <v>118.5</v>
      </c>
      <c r="D143" s="32">
        <f t="shared" si="14"/>
        <v>0.92053849559928214</v>
      </c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65"/>
      <c r="AP143" s="65"/>
      <c r="AQ143" s="65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65"/>
      <c r="BE143" s="65"/>
      <c r="BF143" s="65"/>
      <c r="BG143" s="32">
        <v>732.8</v>
      </c>
      <c r="BH143" s="32">
        <v>118.5</v>
      </c>
      <c r="BI143" s="32">
        <f t="shared" si="19"/>
        <v>16.170851528384279</v>
      </c>
      <c r="BJ143" s="32"/>
      <c r="BK143" s="32"/>
      <c r="BL143" s="32"/>
      <c r="BM143" s="32">
        <v>12140.1</v>
      </c>
      <c r="BN143" s="32"/>
      <c r="BO143" s="32">
        <f t="shared" si="16"/>
        <v>0</v>
      </c>
      <c r="BP143" s="32"/>
      <c r="BQ143" s="32"/>
      <c r="BR143" s="32"/>
      <c r="BS143" s="178"/>
      <c r="BT143" s="178"/>
      <c r="BU143" s="178"/>
      <c r="BV143" s="178"/>
      <c r="BW143" s="178"/>
      <c r="BX143" s="179"/>
      <c r="BY143" s="179"/>
      <c r="BZ143" s="179"/>
      <c r="CA143" s="179"/>
      <c r="CB143" s="179"/>
      <c r="CC143" s="179"/>
      <c r="CD143" s="179"/>
      <c r="CE143" s="32"/>
      <c r="CF143" s="32"/>
      <c r="CG143" s="179"/>
      <c r="CH143" s="32"/>
      <c r="CI143" s="32"/>
      <c r="CJ143" s="179"/>
      <c r="CK143" s="32"/>
      <c r="CL143" s="32"/>
      <c r="CM143" s="179"/>
      <c r="CN143" s="32"/>
      <c r="CO143" s="32"/>
      <c r="CP143" s="179"/>
      <c r="CQ143" s="32"/>
      <c r="CR143" s="32"/>
      <c r="CS143" s="179"/>
      <c r="CT143" s="32"/>
      <c r="CU143" s="32"/>
      <c r="CV143" s="179"/>
      <c r="CW143" s="32"/>
      <c r="CX143" s="32"/>
      <c r="CY143" s="179"/>
      <c r="CZ143" s="32"/>
      <c r="DA143" s="32"/>
      <c r="DB143" s="179"/>
      <c r="DC143" s="32"/>
      <c r="DD143" s="32"/>
      <c r="DE143" s="179"/>
      <c r="DF143" s="32"/>
      <c r="DG143" s="32"/>
      <c r="DH143" s="179"/>
    </row>
    <row r="144" spans="1:112" s="36" customFormat="1" ht="47.25" x14ac:dyDescent="0.25">
      <c r="A144" s="111" t="s">
        <v>313</v>
      </c>
      <c r="B144" s="35">
        <f t="shared" si="17"/>
        <v>532.5</v>
      </c>
      <c r="C144" s="35">
        <f t="shared" si="17"/>
        <v>7.7</v>
      </c>
      <c r="D144" s="32">
        <f t="shared" si="14"/>
        <v>1.4460093896713615</v>
      </c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65"/>
      <c r="AP144" s="65"/>
      <c r="AQ144" s="65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65"/>
      <c r="BE144" s="65"/>
      <c r="BF144" s="65"/>
      <c r="BG144" s="32">
        <v>32.5</v>
      </c>
      <c r="BH144" s="32">
        <v>7.7</v>
      </c>
      <c r="BI144" s="32">
        <f t="shared" si="19"/>
        <v>23.692307692307693</v>
      </c>
      <c r="BJ144" s="32"/>
      <c r="BK144" s="32"/>
      <c r="BL144" s="32"/>
      <c r="BM144" s="32"/>
      <c r="BN144" s="32"/>
      <c r="BO144" s="32"/>
      <c r="BP144" s="32"/>
      <c r="BQ144" s="32"/>
      <c r="BR144" s="32"/>
      <c r="BS144" s="178"/>
      <c r="BT144" s="178"/>
      <c r="BU144" s="178"/>
      <c r="BV144" s="178"/>
      <c r="BW144" s="178"/>
      <c r="BX144" s="179"/>
      <c r="BY144" s="179"/>
      <c r="BZ144" s="179"/>
      <c r="CA144" s="179"/>
      <c r="CB144" s="179"/>
      <c r="CC144" s="179"/>
      <c r="CD144" s="179"/>
      <c r="CE144" s="32"/>
      <c r="CF144" s="32"/>
      <c r="CG144" s="179"/>
      <c r="CH144" s="32"/>
      <c r="CI144" s="32"/>
      <c r="CJ144" s="179"/>
      <c r="CK144" s="32"/>
      <c r="CL144" s="32"/>
      <c r="CM144" s="179"/>
      <c r="CN144" s="32"/>
      <c r="CO144" s="32"/>
      <c r="CP144" s="179"/>
      <c r="CQ144" s="32">
        <v>500</v>
      </c>
      <c r="CR144" s="32"/>
      <c r="CS144" s="179"/>
      <c r="CT144" s="32"/>
      <c r="CU144" s="32"/>
      <c r="CV144" s="179"/>
      <c r="CW144" s="32"/>
      <c r="CX144" s="32"/>
      <c r="CY144" s="179"/>
      <c r="CZ144" s="32"/>
      <c r="DA144" s="32"/>
      <c r="DB144" s="179"/>
      <c r="DC144" s="32"/>
      <c r="DD144" s="32"/>
      <c r="DE144" s="179"/>
      <c r="DF144" s="32"/>
      <c r="DG144" s="32"/>
      <c r="DH144" s="179"/>
    </row>
    <row r="145" spans="1:112" s="36" customFormat="1" ht="47.25" x14ac:dyDescent="0.25">
      <c r="A145" s="111" t="s">
        <v>314</v>
      </c>
      <c r="B145" s="35">
        <f t="shared" si="17"/>
        <v>1.8</v>
      </c>
      <c r="C145" s="35">
        <f t="shared" si="17"/>
        <v>0.4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65"/>
      <c r="AP145" s="65"/>
      <c r="AQ145" s="65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65"/>
      <c r="BE145" s="65"/>
      <c r="BF145" s="65"/>
      <c r="BG145" s="32">
        <v>1.8</v>
      </c>
      <c r="BH145" s="32">
        <v>0.4</v>
      </c>
      <c r="BI145" s="32">
        <f t="shared" si="19"/>
        <v>22.222222222222225</v>
      </c>
      <c r="BJ145" s="32"/>
      <c r="BK145" s="32"/>
      <c r="BL145" s="32"/>
      <c r="BM145" s="32"/>
      <c r="BN145" s="32"/>
      <c r="BO145" s="32"/>
      <c r="BP145" s="32"/>
      <c r="BQ145" s="32"/>
      <c r="BR145" s="32"/>
      <c r="BS145" s="178"/>
      <c r="BT145" s="178"/>
      <c r="BU145" s="178"/>
      <c r="BV145" s="178"/>
      <c r="BW145" s="178"/>
      <c r="BX145" s="179"/>
      <c r="BY145" s="179"/>
      <c r="BZ145" s="179"/>
      <c r="CA145" s="179"/>
      <c r="CB145" s="179"/>
      <c r="CC145" s="179"/>
      <c r="CD145" s="179"/>
      <c r="CE145" s="32"/>
      <c r="CF145" s="32"/>
      <c r="CG145" s="179"/>
      <c r="CH145" s="32"/>
      <c r="CI145" s="32"/>
      <c r="CJ145" s="179"/>
      <c r="CK145" s="32"/>
      <c r="CL145" s="32"/>
      <c r="CM145" s="179"/>
      <c r="CN145" s="32"/>
      <c r="CO145" s="32"/>
      <c r="CP145" s="179"/>
      <c r="CQ145" s="32"/>
      <c r="CR145" s="32"/>
      <c r="CS145" s="179"/>
      <c r="CT145" s="32"/>
      <c r="CU145" s="32"/>
      <c r="CV145" s="179"/>
      <c r="CW145" s="32"/>
      <c r="CX145" s="32"/>
      <c r="CY145" s="179"/>
      <c r="CZ145" s="32"/>
      <c r="DA145" s="32"/>
      <c r="DB145" s="179"/>
      <c r="DC145" s="32"/>
      <c r="DD145" s="32"/>
      <c r="DE145" s="179"/>
      <c r="DF145" s="32"/>
      <c r="DG145" s="32"/>
      <c r="DH145" s="179"/>
    </row>
    <row r="146" spans="1:112" s="36" customFormat="1" ht="47.25" x14ac:dyDescent="0.25">
      <c r="A146" s="111" t="s">
        <v>315</v>
      </c>
      <c r="B146" s="35">
        <f t="shared" si="17"/>
        <v>11.2</v>
      </c>
      <c r="C146" s="35">
        <f t="shared" si="17"/>
        <v>2.7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65"/>
      <c r="AP146" s="65"/>
      <c r="AQ146" s="65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65"/>
      <c r="BE146" s="65"/>
      <c r="BF146" s="65"/>
      <c r="BG146" s="32">
        <v>11.2</v>
      </c>
      <c r="BH146" s="32">
        <v>2.7</v>
      </c>
      <c r="BI146" s="32">
        <f t="shared" si="19"/>
        <v>24.107142857142861</v>
      </c>
      <c r="BJ146" s="32"/>
      <c r="BK146" s="32"/>
      <c r="BL146" s="32"/>
      <c r="BM146" s="32"/>
      <c r="BN146" s="32"/>
      <c r="BO146" s="32"/>
      <c r="BP146" s="32"/>
      <c r="BQ146" s="32"/>
      <c r="BR146" s="32"/>
      <c r="BS146" s="178"/>
      <c r="BT146" s="178"/>
      <c r="BU146" s="178"/>
      <c r="BV146" s="178"/>
      <c r="BW146" s="178"/>
      <c r="BX146" s="179"/>
      <c r="BY146" s="179"/>
      <c r="BZ146" s="179"/>
      <c r="CA146" s="179"/>
      <c r="CB146" s="179"/>
      <c r="CC146" s="179"/>
      <c r="CD146" s="179"/>
      <c r="CE146" s="32"/>
      <c r="CF146" s="32"/>
      <c r="CG146" s="179"/>
      <c r="CH146" s="32"/>
      <c r="CI146" s="32"/>
      <c r="CJ146" s="179"/>
      <c r="CK146" s="32"/>
      <c r="CL146" s="32"/>
      <c r="CM146" s="179"/>
      <c r="CN146" s="32"/>
      <c r="CO146" s="32"/>
      <c r="CP146" s="179"/>
      <c r="CQ146" s="32"/>
      <c r="CR146" s="32"/>
      <c r="CS146" s="179"/>
      <c r="CT146" s="32"/>
      <c r="CU146" s="32"/>
      <c r="CV146" s="179"/>
      <c r="CW146" s="32"/>
      <c r="CX146" s="32"/>
      <c r="CY146" s="179"/>
      <c r="CZ146" s="32"/>
      <c r="DA146" s="32"/>
      <c r="DB146" s="179"/>
      <c r="DC146" s="32"/>
      <c r="DD146" s="32"/>
      <c r="DE146" s="179"/>
      <c r="DF146" s="32"/>
      <c r="DG146" s="32"/>
      <c r="DH146" s="179"/>
    </row>
    <row r="147" spans="1:112" s="36" customFormat="1" ht="63" x14ac:dyDescent="0.25">
      <c r="A147" s="111" t="s">
        <v>316</v>
      </c>
      <c r="B147" s="35">
        <f t="shared" si="17"/>
        <v>24</v>
      </c>
      <c r="C147" s="35">
        <f t="shared" si="17"/>
        <v>5.7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65"/>
      <c r="AP147" s="65"/>
      <c r="AQ147" s="65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65"/>
      <c r="BE147" s="65"/>
      <c r="BF147" s="65"/>
      <c r="BG147" s="32">
        <v>24</v>
      </c>
      <c r="BH147" s="32">
        <v>5.7</v>
      </c>
      <c r="BI147" s="32">
        <f t="shared" si="19"/>
        <v>23.75</v>
      </c>
      <c r="BJ147" s="32"/>
      <c r="BK147" s="32"/>
      <c r="BL147" s="32"/>
      <c r="BM147" s="32"/>
      <c r="BN147" s="32"/>
      <c r="BO147" s="32"/>
      <c r="BP147" s="32"/>
      <c r="BQ147" s="32"/>
      <c r="BR147" s="32"/>
      <c r="BS147" s="178"/>
      <c r="BT147" s="178"/>
      <c r="BU147" s="178"/>
      <c r="BV147" s="178"/>
      <c r="BW147" s="178"/>
      <c r="BX147" s="179"/>
      <c r="BY147" s="179"/>
      <c r="BZ147" s="179"/>
      <c r="CA147" s="179"/>
      <c r="CB147" s="179"/>
      <c r="CC147" s="179"/>
      <c r="CD147" s="179"/>
      <c r="CE147" s="32"/>
      <c r="CF147" s="32"/>
      <c r="CG147" s="179"/>
      <c r="CH147" s="32"/>
      <c r="CI147" s="32"/>
      <c r="CJ147" s="179"/>
      <c r="CK147" s="32"/>
      <c r="CL147" s="32"/>
      <c r="CM147" s="179"/>
      <c r="CN147" s="32"/>
      <c r="CO147" s="32"/>
      <c r="CP147" s="179"/>
      <c r="CQ147" s="32"/>
      <c r="CR147" s="32"/>
      <c r="CS147" s="179"/>
      <c r="CT147" s="32"/>
      <c r="CU147" s="32"/>
      <c r="CV147" s="179"/>
      <c r="CW147" s="32"/>
      <c r="CX147" s="32"/>
      <c r="CY147" s="179"/>
      <c r="CZ147" s="32"/>
      <c r="DA147" s="32"/>
      <c r="DB147" s="179"/>
      <c r="DC147" s="32"/>
      <c r="DD147" s="32"/>
      <c r="DE147" s="179"/>
      <c r="DF147" s="32"/>
      <c r="DG147" s="32"/>
      <c r="DH147" s="179"/>
    </row>
    <row r="148" spans="1:112" s="36" customFormat="1" ht="47.25" x14ac:dyDescent="0.25">
      <c r="A148" s="111" t="s">
        <v>628</v>
      </c>
      <c r="B148" s="35">
        <f t="shared" si="17"/>
        <v>1.8</v>
      </c>
      <c r="C148" s="35">
        <f t="shared" si="17"/>
        <v>0.4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65"/>
      <c r="AP148" s="65"/>
      <c r="AQ148" s="65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65"/>
      <c r="BE148" s="65"/>
      <c r="BF148" s="65"/>
      <c r="BG148" s="32">
        <v>1.8</v>
      </c>
      <c r="BH148" s="32">
        <v>0.4</v>
      </c>
      <c r="BI148" s="32">
        <f t="shared" si="19"/>
        <v>22.222222222222225</v>
      </c>
      <c r="BJ148" s="32"/>
      <c r="BK148" s="32"/>
      <c r="BL148" s="32"/>
      <c r="BM148" s="32"/>
      <c r="BN148" s="32"/>
      <c r="BO148" s="32"/>
      <c r="BP148" s="32"/>
      <c r="BQ148" s="32"/>
      <c r="BR148" s="32"/>
      <c r="BS148" s="178"/>
      <c r="BT148" s="178"/>
      <c r="BU148" s="178"/>
      <c r="BV148" s="178"/>
      <c r="BW148" s="178"/>
      <c r="BX148" s="179"/>
      <c r="BY148" s="179"/>
      <c r="BZ148" s="179"/>
      <c r="CA148" s="179"/>
      <c r="CB148" s="179"/>
      <c r="CC148" s="179"/>
      <c r="CD148" s="179"/>
      <c r="CE148" s="32"/>
      <c r="CF148" s="32"/>
      <c r="CG148" s="179"/>
      <c r="CH148" s="32"/>
      <c r="CI148" s="32"/>
      <c r="CJ148" s="179"/>
      <c r="CK148" s="32"/>
      <c r="CL148" s="32"/>
      <c r="CM148" s="179"/>
      <c r="CN148" s="32"/>
      <c r="CO148" s="32"/>
      <c r="CP148" s="179"/>
      <c r="CQ148" s="32"/>
      <c r="CR148" s="32"/>
      <c r="CS148" s="179"/>
      <c r="CT148" s="32"/>
      <c r="CU148" s="32"/>
      <c r="CV148" s="179"/>
      <c r="CW148" s="32"/>
      <c r="CX148" s="32"/>
      <c r="CY148" s="179"/>
      <c r="CZ148" s="32"/>
      <c r="DA148" s="32"/>
      <c r="DB148" s="179"/>
      <c r="DC148" s="32"/>
      <c r="DD148" s="32"/>
      <c r="DE148" s="179"/>
      <c r="DF148" s="32"/>
      <c r="DG148" s="32"/>
      <c r="DH148" s="179"/>
    </row>
    <row r="149" spans="1:112" s="36" customFormat="1" ht="47.25" x14ac:dyDescent="0.25">
      <c r="A149" s="111" t="s">
        <v>629</v>
      </c>
      <c r="B149" s="35">
        <f t="shared" si="17"/>
        <v>1.8</v>
      </c>
      <c r="C149" s="35">
        <f t="shared" si="17"/>
        <v>0.4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65"/>
      <c r="AP149" s="65"/>
      <c r="AQ149" s="65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65"/>
      <c r="BE149" s="65"/>
      <c r="BF149" s="65"/>
      <c r="BG149" s="32">
        <v>1.8</v>
      </c>
      <c r="BH149" s="32">
        <v>0.4</v>
      </c>
      <c r="BI149" s="32">
        <f t="shared" si="19"/>
        <v>22.222222222222225</v>
      </c>
      <c r="BJ149" s="32"/>
      <c r="BK149" s="32"/>
      <c r="BL149" s="32"/>
      <c r="BM149" s="32"/>
      <c r="BN149" s="32"/>
      <c r="BO149" s="32"/>
      <c r="BP149" s="32"/>
      <c r="BQ149" s="32"/>
      <c r="BR149" s="32"/>
      <c r="BS149" s="178"/>
      <c r="BT149" s="178"/>
      <c r="BU149" s="178"/>
      <c r="BV149" s="178"/>
      <c r="BW149" s="178"/>
      <c r="BX149" s="179"/>
      <c r="BY149" s="179"/>
      <c r="BZ149" s="179"/>
      <c r="CA149" s="179"/>
      <c r="CB149" s="179"/>
      <c r="CC149" s="179"/>
      <c r="CD149" s="179"/>
      <c r="CE149" s="32"/>
      <c r="CF149" s="32"/>
      <c r="CG149" s="179"/>
      <c r="CH149" s="32"/>
      <c r="CI149" s="32"/>
      <c r="CJ149" s="179"/>
      <c r="CK149" s="32"/>
      <c r="CL149" s="32"/>
      <c r="CM149" s="179"/>
      <c r="CN149" s="32"/>
      <c r="CO149" s="32"/>
      <c r="CP149" s="179"/>
      <c r="CQ149" s="32"/>
      <c r="CR149" s="32"/>
      <c r="CS149" s="179"/>
      <c r="CT149" s="32"/>
      <c r="CU149" s="32"/>
      <c r="CV149" s="179"/>
      <c r="CW149" s="32"/>
      <c r="CX149" s="32"/>
      <c r="CY149" s="179"/>
      <c r="CZ149" s="32"/>
      <c r="DA149" s="32"/>
      <c r="DB149" s="179"/>
      <c r="DC149" s="32"/>
      <c r="DD149" s="32"/>
      <c r="DE149" s="179"/>
      <c r="DF149" s="32"/>
      <c r="DG149" s="32"/>
      <c r="DH149" s="179"/>
    </row>
    <row r="150" spans="1:112" s="36" customFormat="1" ht="47.25" x14ac:dyDescent="0.25">
      <c r="A150" s="111" t="s">
        <v>630</v>
      </c>
      <c r="B150" s="35">
        <f t="shared" si="17"/>
        <v>41</v>
      </c>
      <c r="C150" s="35">
        <f t="shared" si="17"/>
        <v>8.6999999999999993</v>
      </c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65"/>
      <c r="AP150" s="65"/>
      <c r="AQ150" s="65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65"/>
      <c r="BE150" s="65"/>
      <c r="BF150" s="65"/>
      <c r="BG150" s="32">
        <v>41</v>
      </c>
      <c r="BH150" s="32">
        <v>8.6999999999999993</v>
      </c>
      <c r="BI150" s="32">
        <f t="shared" si="19"/>
        <v>21.219512195121951</v>
      </c>
      <c r="BJ150" s="32"/>
      <c r="BK150" s="32"/>
      <c r="BL150" s="32"/>
      <c r="BM150" s="32"/>
      <c r="BN150" s="32"/>
      <c r="BO150" s="32"/>
      <c r="BP150" s="32"/>
      <c r="BQ150" s="32"/>
      <c r="BR150" s="32"/>
      <c r="BS150" s="178"/>
      <c r="BT150" s="178"/>
      <c r="BU150" s="178"/>
      <c r="BV150" s="178"/>
      <c r="BW150" s="178"/>
      <c r="BX150" s="179"/>
      <c r="BY150" s="179"/>
      <c r="BZ150" s="179"/>
      <c r="CA150" s="179"/>
      <c r="CB150" s="179"/>
      <c r="CC150" s="179"/>
      <c r="CD150" s="179"/>
      <c r="CE150" s="32"/>
      <c r="CF150" s="32"/>
      <c r="CG150" s="179"/>
      <c r="CH150" s="32"/>
      <c r="CI150" s="32"/>
      <c r="CJ150" s="179"/>
      <c r="CK150" s="32"/>
      <c r="CL150" s="32"/>
      <c r="CM150" s="179"/>
      <c r="CN150" s="32"/>
      <c r="CO150" s="32"/>
      <c r="CP150" s="179"/>
      <c r="CQ150" s="32"/>
      <c r="CR150" s="32"/>
      <c r="CS150" s="179"/>
      <c r="CT150" s="32"/>
      <c r="CU150" s="32"/>
      <c r="CV150" s="179"/>
      <c r="CW150" s="32"/>
      <c r="CX150" s="32"/>
      <c r="CY150" s="179"/>
      <c r="CZ150" s="32"/>
      <c r="DA150" s="32"/>
      <c r="DB150" s="179"/>
      <c r="DC150" s="32"/>
      <c r="DD150" s="32"/>
      <c r="DE150" s="179"/>
      <c r="DF150" s="32"/>
      <c r="DG150" s="32"/>
      <c r="DH150" s="179"/>
    </row>
    <row r="151" spans="1:112" s="36" customFormat="1" ht="47.25" x14ac:dyDescent="0.25">
      <c r="A151" s="111" t="s">
        <v>631</v>
      </c>
      <c r="B151" s="35">
        <f t="shared" si="17"/>
        <v>52.9</v>
      </c>
      <c r="C151" s="35">
        <f t="shared" si="17"/>
        <v>11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65"/>
      <c r="AP151" s="65"/>
      <c r="AQ151" s="65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65"/>
      <c r="BE151" s="65"/>
      <c r="BF151" s="65"/>
      <c r="BG151" s="32">
        <v>52.9</v>
      </c>
      <c r="BH151" s="32">
        <v>11</v>
      </c>
      <c r="BI151" s="32">
        <f t="shared" si="19"/>
        <v>20.793950850661627</v>
      </c>
      <c r="BJ151" s="32"/>
      <c r="BK151" s="32"/>
      <c r="BL151" s="32"/>
      <c r="BM151" s="32"/>
      <c r="BN151" s="32"/>
      <c r="BO151" s="32"/>
      <c r="BP151" s="32"/>
      <c r="BQ151" s="32"/>
      <c r="BR151" s="32"/>
      <c r="BS151" s="178"/>
      <c r="BT151" s="178"/>
      <c r="BU151" s="178"/>
      <c r="BV151" s="178"/>
      <c r="BW151" s="178"/>
      <c r="BX151" s="179"/>
      <c r="BY151" s="179"/>
      <c r="BZ151" s="179"/>
      <c r="CA151" s="179"/>
      <c r="CB151" s="179"/>
      <c r="CC151" s="179"/>
      <c r="CD151" s="179"/>
      <c r="CE151" s="32"/>
      <c r="CF151" s="32"/>
      <c r="CG151" s="179"/>
      <c r="CH151" s="32"/>
      <c r="CI151" s="32"/>
      <c r="CJ151" s="179"/>
      <c r="CK151" s="32"/>
      <c r="CL151" s="32"/>
      <c r="CM151" s="179"/>
      <c r="CN151" s="32"/>
      <c r="CO151" s="32"/>
      <c r="CP151" s="179"/>
      <c r="CQ151" s="32"/>
      <c r="CR151" s="32"/>
      <c r="CS151" s="179"/>
      <c r="CT151" s="32"/>
      <c r="CU151" s="32"/>
      <c r="CV151" s="179"/>
      <c r="CW151" s="32"/>
      <c r="CX151" s="32"/>
      <c r="CY151" s="179"/>
      <c r="CZ151" s="32"/>
      <c r="DA151" s="32"/>
      <c r="DB151" s="179"/>
      <c r="DC151" s="32"/>
      <c r="DD151" s="32"/>
      <c r="DE151" s="179"/>
      <c r="DF151" s="32"/>
      <c r="DG151" s="32"/>
      <c r="DH151" s="179"/>
    </row>
    <row r="152" spans="1:112" s="36" customFormat="1" ht="47.25" x14ac:dyDescent="0.25">
      <c r="A152" s="111" t="s">
        <v>632</v>
      </c>
      <c r="B152" s="35">
        <f t="shared" si="17"/>
        <v>2.6</v>
      </c>
      <c r="C152" s="35">
        <f t="shared" si="17"/>
        <v>0.6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65"/>
      <c r="AP152" s="65"/>
      <c r="AQ152" s="65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65"/>
      <c r="BE152" s="65"/>
      <c r="BF152" s="65"/>
      <c r="BG152" s="32">
        <v>2.6</v>
      </c>
      <c r="BH152" s="32">
        <v>0.6</v>
      </c>
      <c r="BI152" s="32">
        <f t="shared" si="19"/>
        <v>23.076923076923077</v>
      </c>
      <c r="BJ152" s="32"/>
      <c r="BK152" s="32"/>
      <c r="BL152" s="32"/>
      <c r="BM152" s="32"/>
      <c r="BN152" s="32"/>
      <c r="BO152" s="32"/>
      <c r="BP152" s="32"/>
      <c r="BQ152" s="32"/>
      <c r="BR152" s="32"/>
      <c r="BS152" s="178"/>
      <c r="BT152" s="178"/>
      <c r="BU152" s="178"/>
      <c r="BV152" s="178"/>
      <c r="BW152" s="178"/>
      <c r="BX152" s="179"/>
      <c r="BY152" s="179"/>
      <c r="BZ152" s="179"/>
      <c r="CA152" s="179"/>
      <c r="CB152" s="179"/>
      <c r="CC152" s="179"/>
      <c r="CD152" s="179"/>
      <c r="CE152" s="32"/>
      <c r="CF152" s="32"/>
      <c r="CG152" s="179"/>
      <c r="CH152" s="32"/>
      <c r="CI152" s="32"/>
      <c r="CJ152" s="179"/>
      <c r="CK152" s="32"/>
      <c r="CL152" s="32"/>
      <c r="CM152" s="179"/>
      <c r="CN152" s="32"/>
      <c r="CO152" s="32"/>
      <c r="CP152" s="179"/>
      <c r="CQ152" s="32"/>
      <c r="CR152" s="32"/>
      <c r="CS152" s="179"/>
      <c r="CT152" s="32"/>
      <c r="CU152" s="32"/>
      <c r="CV152" s="179"/>
      <c r="CW152" s="32"/>
      <c r="CX152" s="32"/>
      <c r="CY152" s="179"/>
      <c r="CZ152" s="32"/>
      <c r="DA152" s="32"/>
      <c r="DB152" s="179"/>
      <c r="DC152" s="32"/>
      <c r="DD152" s="32"/>
      <c r="DE152" s="179"/>
      <c r="DF152" s="32"/>
      <c r="DG152" s="32"/>
      <c r="DH152" s="179"/>
    </row>
    <row r="153" spans="1:112" s="36" customFormat="1" ht="47.25" x14ac:dyDescent="0.25">
      <c r="A153" s="111" t="s">
        <v>322</v>
      </c>
      <c r="B153" s="35">
        <f t="shared" si="17"/>
        <v>2.6</v>
      </c>
      <c r="C153" s="35">
        <f t="shared" si="17"/>
        <v>0.6</v>
      </c>
      <c r="D153" s="32">
        <f t="shared" si="14"/>
        <v>23.076923076923077</v>
      </c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65"/>
      <c r="AP153" s="65"/>
      <c r="AQ153" s="65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65"/>
      <c r="BE153" s="65"/>
      <c r="BF153" s="65"/>
      <c r="BG153" s="32">
        <v>2.6</v>
      </c>
      <c r="BH153" s="32">
        <v>0.6</v>
      </c>
      <c r="BI153" s="32">
        <f t="shared" si="19"/>
        <v>23.076923076923077</v>
      </c>
      <c r="BJ153" s="32"/>
      <c r="BK153" s="32"/>
      <c r="BL153" s="32"/>
      <c r="BM153" s="32"/>
      <c r="BN153" s="32"/>
      <c r="BO153" s="32"/>
      <c r="BP153" s="32"/>
      <c r="BQ153" s="32"/>
      <c r="BR153" s="32"/>
      <c r="BS153" s="178"/>
      <c r="BT153" s="178"/>
      <c r="BU153" s="178"/>
      <c r="BV153" s="178"/>
      <c r="BW153" s="178"/>
      <c r="BX153" s="179"/>
      <c r="BY153" s="179"/>
      <c r="BZ153" s="179"/>
      <c r="CA153" s="179"/>
      <c r="CB153" s="179"/>
      <c r="CC153" s="179"/>
      <c r="CD153" s="179"/>
      <c r="CE153" s="32"/>
      <c r="CF153" s="32"/>
      <c r="CG153" s="179"/>
      <c r="CH153" s="32"/>
      <c r="CI153" s="32"/>
      <c r="CJ153" s="179"/>
      <c r="CK153" s="32"/>
      <c r="CL153" s="32"/>
      <c r="CM153" s="179"/>
      <c r="CN153" s="32"/>
      <c r="CO153" s="32"/>
      <c r="CP153" s="179"/>
      <c r="CQ153" s="32"/>
      <c r="CR153" s="32"/>
      <c r="CS153" s="179"/>
      <c r="CT153" s="32"/>
      <c r="CU153" s="32"/>
      <c r="CV153" s="179"/>
      <c r="CW153" s="32"/>
      <c r="CX153" s="32"/>
      <c r="CY153" s="179"/>
      <c r="CZ153" s="32"/>
      <c r="DA153" s="32"/>
      <c r="DB153" s="179"/>
      <c r="DC153" s="32"/>
      <c r="DD153" s="32"/>
      <c r="DE153" s="179"/>
      <c r="DF153" s="32"/>
      <c r="DG153" s="32"/>
      <c r="DH153" s="179"/>
    </row>
    <row r="154" spans="1:112" s="36" customFormat="1" ht="47.25" x14ac:dyDescent="0.25">
      <c r="A154" s="111" t="s">
        <v>633</v>
      </c>
      <c r="B154" s="35">
        <f t="shared" si="17"/>
        <v>15.4</v>
      </c>
      <c r="C154" s="35">
        <f t="shared" si="17"/>
        <v>3.6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65"/>
      <c r="AP154" s="65"/>
      <c r="AQ154" s="65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65"/>
      <c r="BE154" s="65"/>
      <c r="BF154" s="65"/>
      <c r="BG154" s="32">
        <v>15.4</v>
      </c>
      <c r="BH154" s="32">
        <v>3.6</v>
      </c>
      <c r="BI154" s="32">
        <f t="shared" si="19"/>
        <v>23.376623376623375</v>
      </c>
      <c r="BJ154" s="32"/>
      <c r="BK154" s="32"/>
      <c r="BL154" s="32"/>
      <c r="BM154" s="32"/>
      <c r="BN154" s="32"/>
      <c r="BO154" s="32"/>
      <c r="BP154" s="32"/>
      <c r="BQ154" s="32"/>
      <c r="BR154" s="32"/>
      <c r="BS154" s="178"/>
      <c r="BT154" s="178"/>
      <c r="BU154" s="178"/>
      <c r="BV154" s="178"/>
      <c r="BW154" s="178"/>
      <c r="BX154" s="179"/>
      <c r="BY154" s="179"/>
      <c r="BZ154" s="179"/>
      <c r="CA154" s="179"/>
      <c r="CB154" s="179"/>
      <c r="CC154" s="179"/>
      <c r="CD154" s="179"/>
      <c r="CE154" s="32"/>
      <c r="CF154" s="32"/>
      <c r="CG154" s="179"/>
      <c r="CH154" s="32"/>
      <c r="CI154" s="32"/>
      <c r="CJ154" s="179"/>
      <c r="CK154" s="32"/>
      <c r="CL154" s="32"/>
      <c r="CM154" s="179"/>
      <c r="CN154" s="32"/>
      <c r="CO154" s="32"/>
      <c r="CP154" s="179"/>
      <c r="CQ154" s="32"/>
      <c r="CR154" s="32"/>
      <c r="CS154" s="179"/>
      <c r="CT154" s="32"/>
      <c r="CU154" s="32"/>
      <c r="CV154" s="179"/>
      <c r="CW154" s="32"/>
      <c r="CX154" s="32"/>
      <c r="CY154" s="179"/>
      <c r="CZ154" s="32"/>
      <c r="DA154" s="32"/>
      <c r="DB154" s="179"/>
      <c r="DC154" s="32"/>
      <c r="DD154" s="32"/>
      <c r="DE154" s="179"/>
      <c r="DF154" s="32"/>
      <c r="DG154" s="32"/>
      <c r="DH154" s="179"/>
    </row>
    <row r="155" spans="1:112" s="36" customFormat="1" ht="63" x14ac:dyDescent="0.25">
      <c r="A155" s="111" t="s">
        <v>512</v>
      </c>
      <c r="B155" s="35">
        <f t="shared" si="17"/>
        <v>4863.3</v>
      </c>
      <c r="C155" s="35">
        <f t="shared" si="17"/>
        <v>20.9</v>
      </c>
      <c r="D155" s="32">
        <f t="shared" si="14"/>
        <v>0.42974934715111135</v>
      </c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65"/>
      <c r="AP155" s="65"/>
      <c r="AQ155" s="65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65"/>
      <c r="BE155" s="65"/>
      <c r="BF155" s="65"/>
      <c r="BG155" s="32">
        <v>212.6</v>
      </c>
      <c r="BH155" s="32">
        <v>20.9</v>
      </c>
      <c r="BI155" s="32">
        <f t="shared" si="19"/>
        <v>9.8306679209783621</v>
      </c>
      <c r="BJ155" s="32"/>
      <c r="BK155" s="32"/>
      <c r="BL155" s="32"/>
      <c r="BM155" s="32">
        <v>4650.7</v>
      </c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</row>
    <row r="156" spans="1:112" s="36" customFormat="1" ht="63" x14ac:dyDescent="0.25">
      <c r="A156" s="111" t="s">
        <v>325</v>
      </c>
      <c r="B156" s="35">
        <f t="shared" si="17"/>
        <v>665.2</v>
      </c>
      <c r="C156" s="35">
        <f t="shared" si="17"/>
        <v>8.1999999999999993</v>
      </c>
      <c r="D156" s="32">
        <f t="shared" si="14"/>
        <v>1.232711966325917</v>
      </c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65"/>
      <c r="AP156" s="65"/>
      <c r="AQ156" s="65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65"/>
      <c r="BE156" s="65"/>
      <c r="BF156" s="65"/>
      <c r="BG156" s="32">
        <v>165.2</v>
      </c>
      <c r="BH156" s="32">
        <v>8.1999999999999993</v>
      </c>
      <c r="BI156" s="32">
        <f t="shared" si="19"/>
        <v>4.9636803874092008</v>
      </c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178"/>
      <c r="BU156" s="178"/>
      <c r="BV156" s="32"/>
      <c r="BW156" s="178"/>
      <c r="BX156" s="179"/>
      <c r="BY156" s="32"/>
      <c r="BZ156" s="179"/>
      <c r="CA156" s="179"/>
      <c r="CB156" s="32"/>
      <c r="CC156" s="179"/>
      <c r="CD156" s="179"/>
      <c r="CE156" s="32"/>
      <c r="CF156" s="32"/>
      <c r="CG156" s="179"/>
      <c r="CH156" s="32"/>
      <c r="CI156" s="32"/>
      <c r="CJ156" s="179"/>
      <c r="CK156" s="32"/>
      <c r="CL156" s="32"/>
      <c r="CM156" s="179"/>
      <c r="CN156" s="32"/>
      <c r="CO156" s="32"/>
      <c r="CP156" s="179"/>
      <c r="CQ156" s="32">
        <v>500</v>
      </c>
      <c r="CR156" s="32"/>
      <c r="CS156" s="179"/>
      <c r="CT156" s="32"/>
      <c r="CU156" s="32"/>
      <c r="CV156" s="179"/>
      <c r="CW156" s="32"/>
      <c r="CX156" s="32"/>
      <c r="CY156" s="179"/>
      <c r="CZ156" s="32"/>
      <c r="DA156" s="32"/>
      <c r="DB156" s="179"/>
      <c r="DC156" s="32"/>
      <c r="DD156" s="32"/>
      <c r="DE156" s="179"/>
      <c r="DF156" s="32"/>
      <c r="DG156" s="32"/>
      <c r="DH156" s="179"/>
    </row>
    <row r="157" spans="1:112" s="36" customFormat="1" ht="47.25" x14ac:dyDescent="0.25">
      <c r="A157" s="111" t="s">
        <v>331</v>
      </c>
      <c r="B157" s="35">
        <f t="shared" si="17"/>
        <v>1208</v>
      </c>
      <c r="C157" s="35">
        <f t="shared" si="17"/>
        <v>0</v>
      </c>
      <c r="D157" s="32">
        <f t="shared" si="14"/>
        <v>0</v>
      </c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65"/>
      <c r="AP157" s="65"/>
      <c r="AQ157" s="65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65"/>
      <c r="BE157" s="65"/>
      <c r="BF157" s="65"/>
      <c r="BG157" s="32"/>
      <c r="BH157" s="32"/>
      <c r="BI157" s="32"/>
      <c r="BJ157" s="32"/>
      <c r="BK157" s="32"/>
      <c r="BL157" s="32"/>
      <c r="BM157" s="32">
        <v>1208</v>
      </c>
      <c r="BN157" s="32"/>
      <c r="BO157" s="32"/>
      <c r="BP157" s="32"/>
      <c r="BQ157" s="32"/>
      <c r="BR157" s="32"/>
      <c r="BS157" s="32"/>
      <c r="BT157" s="178"/>
      <c r="BU157" s="178"/>
      <c r="BV157" s="32"/>
      <c r="BW157" s="178"/>
      <c r="BX157" s="179"/>
      <c r="BY157" s="32"/>
      <c r="BZ157" s="179"/>
      <c r="CA157" s="179"/>
      <c r="CB157" s="32"/>
      <c r="CC157" s="179"/>
      <c r="CD157" s="179"/>
      <c r="CE157" s="32"/>
      <c r="CF157" s="32"/>
      <c r="CG157" s="179"/>
      <c r="CH157" s="32"/>
      <c r="CI157" s="32"/>
      <c r="CJ157" s="179"/>
      <c r="CK157" s="32"/>
      <c r="CL157" s="32"/>
      <c r="CM157" s="179"/>
      <c r="CN157" s="32"/>
      <c r="CO157" s="32"/>
      <c r="CP157" s="179"/>
      <c r="CQ157" s="32"/>
      <c r="CR157" s="32"/>
      <c r="CS157" s="179"/>
      <c r="CT157" s="32"/>
      <c r="CU157" s="32"/>
      <c r="CV157" s="179"/>
      <c r="CW157" s="32"/>
      <c r="CX157" s="32"/>
      <c r="CY157" s="179"/>
      <c r="CZ157" s="32"/>
      <c r="DA157" s="32"/>
      <c r="DB157" s="179"/>
      <c r="DC157" s="32"/>
      <c r="DD157" s="32"/>
      <c r="DE157" s="179"/>
      <c r="DF157" s="32"/>
      <c r="DG157" s="32"/>
      <c r="DH157" s="179"/>
    </row>
    <row r="158" spans="1:112" s="36" customFormat="1" ht="66" customHeight="1" x14ac:dyDescent="0.25">
      <c r="A158" s="111" t="s">
        <v>326</v>
      </c>
      <c r="B158" s="35">
        <f t="shared" si="17"/>
        <v>0</v>
      </c>
      <c r="C158" s="35">
        <f t="shared" si="17"/>
        <v>0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65"/>
      <c r="AP158" s="65"/>
      <c r="AQ158" s="65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65"/>
      <c r="BE158" s="65"/>
      <c r="BF158" s="65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178"/>
      <c r="BU158" s="178"/>
      <c r="BV158" s="32"/>
      <c r="BW158" s="178"/>
      <c r="BX158" s="179"/>
      <c r="BY158" s="32"/>
      <c r="BZ158" s="179"/>
      <c r="CA158" s="179"/>
      <c r="CB158" s="32"/>
      <c r="CC158" s="179"/>
      <c r="CD158" s="179"/>
      <c r="CE158" s="32"/>
      <c r="CF158" s="32"/>
      <c r="CG158" s="179"/>
      <c r="CH158" s="32"/>
      <c r="CI158" s="32"/>
      <c r="CJ158" s="179"/>
      <c r="CK158" s="32"/>
      <c r="CL158" s="32"/>
      <c r="CM158" s="179"/>
      <c r="CN158" s="32"/>
      <c r="CO158" s="32"/>
      <c r="CP158" s="179"/>
      <c r="CQ158" s="32"/>
      <c r="CR158" s="32"/>
      <c r="CS158" s="179"/>
      <c r="CT158" s="32"/>
      <c r="CU158" s="32"/>
      <c r="CV158" s="179"/>
      <c r="CW158" s="32"/>
      <c r="CX158" s="32"/>
      <c r="CY158" s="179"/>
      <c r="CZ158" s="32"/>
      <c r="DA158" s="32"/>
      <c r="DB158" s="179"/>
      <c r="DC158" s="32"/>
      <c r="DD158" s="32"/>
      <c r="DE158" s="179"/>
      <c r="DF158" s="32"/>
      <c r="DG158" s="32"/>
      <c r="DH158" s="179"/>
    </row>
    <row r="159" spans="1:112" s="36" customFormat="1" ht="56.25" customHeight="1" x14ac:dyDescent="0.25">
      <c r="A159" s="111" t="s">
        <v>330</v>
      </c>
      <c r="B159" s="35">
        <f t="shared" si="17"/>
        <v>500</v>
      </c>
      <c r="C159" s="35">
        <f t="shared" si="17"/>
        <v>0</v>
      </c>
      <c r="D159" s="32">
        <f t="shared" si="14"/>
        <v>0</v>
      </c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65"/>
      <c r="AP159" s="65"/>
      <c r="AQ159" s="65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65"/>
      <c r="BE159" s="65"/>
      <c r="BF159" s="65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178"/>
      <c r="BU159" s="178"/>
      <c r="BV159" s="32"/>
      <c r="BW159" s="178"/>
      <c r="BX159" s="179"/>
      <c r="BY159" s="32"/>
      <c r="BZ159" s="179"/>
      <c r="CA159" s="179"/>
      <c r="CB159" s="32"/>
      <c r="CC159" s="179"/>
      <c r="CD159" s="179"/>
      <c r="CE159" s="32"/>
      <c r="CF159" s="32"/>
      <c r="CG159" s="179"/>
      <c r="CH159" s="32"/>
      <c r="CI159" s="32"/>
      <c r="CJ159" s="179"/>
      <c r="CK159" s="32"/>
      <c r="CL159" s="32"/>
      <c r="CM159" s="179"/>
      <c r="CN159" s="32"/>
      <c r="CO159" s="32"/>
      <c r="CP159" s="179"/>
      <c r="CQ159" s="32">
        <v>500</v>
      </c>
      <c r="CR159" s="32"/>
      <c r="CS159" s="179"/>
      <c r="CT159" s="32"/>
      <c r="CU159" s="32"/>
      <c r="CV159" s="179"/>
      <c r="CW159" s="32"/>
      <c r="CX159" s="32"/>
      <c r="CY159" s="179"/>
      <c r="CZ159" s="32"/>
      <c r="DA159" s="32"/>
      <c r="DB159" s="179"/>
      <c r="DC159" s="32"/>
      <c r="DD159" s="32"/>
      <c r="DE159" s="179"/>
      <c r="DF159" s="32"/>
      <c r="DG159" s="32"/>
      <c r="DH159" s="179"/>
    </row>
    <row r="160" spans="1:112" s="36" customFormat="1" ht="66" customHeight="1" x14ac:dyDescent="0.25">
      <c r="A160" s="111" t="s">
        <v>335</v>
      </c>
      <c r="B160" s="35">
        <f t="shared" si="17"/>
        <v>0</v>
      </c>
      <c r="C160" s="35">
        <f t="shared" si="17"/>
        <v>0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65"/>
      <c r="AP160" s="65"/>
      <c r="AQ160" s="65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65"/>
      <c r="BE160" s="65"/>
      <c r="BF160" s="65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178"/>
      <c r="BU160" s="178"/>
      <c r="BV160" s="32"/>
      <c r="BW160" s="178"/>
      <c r="BX160" s="179"/>
      <c r="BY160" s="32"/>
      <c r="BZ160" s="179"/>
      <c r="CA160" s="179"/>
      <c r="CB160" s="32"/>
      <c r="CC160" s="179"/>
      <c r="CD160" s="179"/>
      <c r="CE160" s="32"/>
      <c r="CF160" s="32"/>
      <c r="CG160" s="179"/>
      <c r="CH160" s="32"/>
      <c r="CI160" s="32"/>
      <c r="CJ160" s="179"/>
      <c r="CK160" s="32"/>
      <c r="CL160" s="32"/>
      <c r="CM160" s="179"/>
      <c r="CN160" s="32"/>
      <c r="CO160" s="32"/>
      <c r="CP160" s="179"/>
      <c r="CQ160" s="32"/>
      <c r="CR160" s="32"/>
      <c r="CS160" s="179"/>
      <c r="CT160" s="32"/>
      <c r="CU160" s="32"/>
      <c r="CV160" s="179"/>
      <c r="CW160" s="32"/>
      <c r="CX160" s="32"/>
      <c r="CY160" s="179"/>
      <c r="CZ160" s="32"/>
      <c r="DA160" s="32"/>
      <c r="DB160" s="179"/>
      <c r="DC160" s="32"/>
      <c r="DD160" s="32"/>
      <c r="DE160" s="179"/>
      <c r="DF160" s="32"/>
      <c r="DG160" s="32"/>
      <c r="DH160" s="179"/>
    </row>
    <row r="161" spans="1:112" s="36" customFormat="1" ht="51.75" customHeight="1" x14ac:dyDescent="0.25">
      <c r="A161" s="111" t="s">
        <v>336</v>
      </c>
      <c r="B161" s="35">
        <f t="shared" si="17"/>
        <v>18829.7</v>
      </c>
      <c r="C161" s="35">
        <f t="shared" si="17"/>
        <v>40.799999999999997</v>
      </c>
      <c r="D161" s="32">
        <f t="shared" si="14"/>
        <v>0.21667896992517138</v>
      </c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65"/>
      <c r="AP161" s="65"/>
      <c r="AQ161" s="65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65"/>
      <c r="BE161" s="65"/>
      <c r="BF161" s="65"/>
      <c r="BG161" s="32">
        <v>589.4</v>
      </c>
      <c r="BH161" s="32">
        <v>40.799999999999997</v>
      </c>
      <c r="BI161" s="32">
        <f t="shared" ref="BI161:BI168" si="20">BH161/BG161*100</f>
        <v>6.9222938581608409</v>
      </c>
      <c r="BJ161" s="32"/>
      <c r="BK161" s="32"/>
      <c r="BL161" s="32"/>
      <c r="BM161" s="32">
        <v>18240.3</v>
      </c>
      <c r="BN161" s="32"/>
      <c r="BO161" s="32">
        <f t="shared" ref="BO161:BO230" si="21">BN161/BM161*100</f>
        <v>0</v>
      </c>
      <c r="BP161" s="32"/>
      <c r="BQ161" s="32"/>
      <c r="BR161" s="32"/>
      <c r="BS161" s="178"/>
      <c r="BT161" s="178"/>
      <c r="BU161" s="178"/>
      <c r="BV161" s="178"/>
      <c r="BW161" s="178"/>
      <c r="BX161" s="179"/>
      <c r="BY161" s="179"/>
      <c r="BZ161" s="179"/>
      <c r="CA161" s="179"/>
      <c r="CB161" s="179"/>
      <c r="CC161" s="179"/>
      <c r="CD161" s="179"/>
      <c r="CE161" s="32"/>
      <c r="CF161" s="32"/>
      <c r="CG161" s="179"/>
      <c r="CH161" s="32"/>
      <c r="CI161" s="32"/>
      <c r="CJ161" s="179"/>
      <c r="CK161" s="32"/>
      <c r="CL161" s="32"/>
      <c r="CM161" s="179"/>
      <c r="CN161" s="32"/>
      <c r="CO161" s="32"/>
      <c r="CP161" s="179"/>
      <c r="CQ161" s="32"/>
      <c r="CR161" s="32"/>
      <c r="CS161" s="179"/>
      <c r="CT161" s="32"/>
      <c r="CU161" s="32"/>
      <c r="CV161" s="179"/>
      <c r="CW161" s="32"/>
      <c r="CX161" s="32"/>
      <c r="CY161" s="179"/>
      <c r="CZ161" s="32"/>
      <c r="DA161" s="32"/>
      <c r="DB161" s="179"/>
      <c r="DC161" s="32"/>
      <c r="DD161" s="32"/>
      <c r="DE161" s="179"/>
      <c r="DF161" s="32"/>
      <c r="DG161" s="32"/>
      <c r="DH161" s="179"/>
    </row>
    <row r="162" spans="1:112" s="36" customFormat="1" ht="51.75" customHeight="1" x14ac:dyDescent="0.25">
      <c r="A162" s="111" t="s">
        <v>563</v>
      </c>
      <c r="B162" s="35">
        <f t="shared" si="17"/>
        <v>771.7</v>
      </c>
      <c r="C162" s="35">
        <f t="shared" si="17"/>
        <v>87.2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65"/>
      <c r="AP162" s="65"/>
      <c r="AQ162" s="65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65"/>
      <c r="BE162" s="65"/>
      <c r="BF162" s="65"/>
      <c r="BG162" s="32">
        <v>771.7</v>
      </c>
      <c r="BH162" s="32">
        <v>87.2</v>
      </c>
      <c r="BI162" s="32">
        <f t="shared" si="20"/>
        <v>11.299727873525981</v>
      </c>
      <c r="BJ162" s="32"/>
      <c r="BK162" s="32"/>
      <c r="BL162" s="32"/>
      <c r="BM162" s="32"/>
      <c r="BN162" s="32"/>
      <c r="BO162" s="32"/>
      <c r="BP162" s="32"/>
      <c r="BQ162" s="32"/>
      <c r="BR162" s="32"/>
      <c r="BS162" s="178"/>
      <c r="BT162" s="178"/>
      <c r="BU162" s="178"/>
      <c r="BV162" s="178"/>
      <c r="BW162" s="178"/>
      <c r="BX162" s="179"/>
      <c r="BY162" s="179"/>
      <c r="BZ162" s="179"/>
      <c r="CA162" s="179"/>
      <c r="CB162" s="179"/>
      <c r="CC162" s="179"/>
      <c r="CD162" s="179"/>
      <c r="CE162" s="32"/>
      <c r="CF162" s="32"/>
      <c r="CG162" s="179"/>
      <c r="CH162" s="32"/>
      <c r="CI162" s="32"/>
      <c r="CJ162" s="179"/>
      <c r="CK162" s="32"/>
      <c r="CL162" s="32"/>
      <c r="CM162" s="179"/>
      <c r="CN162" s="32"/>
      <c r="CO162" s="32"/>
      <c r="CP162" s="179"/>
      <c r="CQ162" s="32"/>
      <c r="CR162" s="32"/>
      <c r="CS162" s="179"/>
      <c r="CT162" s="32"/>
      <c r="CU162" s="32"/>
      <c r="CV162" s="179"/>
      <c r="CW162" s="32"/>
      <c r="CX162" s="32"/>
      <c r="CY162" s="179"/>
      <c r="CZ162" s="32"/>
      <c r="DA162" s="32"/>
      <c r="DB162" s="179"/>
      <c r="DC162" s="32"/>
      <c r="DD162" s="32"/>
      <c r="DE162" s="179"/>
      <c r="DF162" s="32"/>
      <c r="DG162" s="32"/>
      <c r="DH162" s="179"/>
    </row>
    <row r="163" spans="1:112" s="36" customFormat="1" ht="47.25" x14ac:dyDescent="0.25">
      <c r="A163" s="111" t="s">
        <v>338</v>
      </c>
      <c r="B163" s="35">
        <f t="shared" si="17"/>
        <v>269</v>
      </c>
      <c r="C163" s="35">
        <f t="shared" si="17"/>
        <v>38.9</v>
      </c>
      <c r="D163" s="32">
        <f t="shared" si="14"/>
        <v>14.460966542750928</v>
      </c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65"/>
      <c r="AP163" s="65"/>
      <c r="AQ163" s="65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65"/>
      <c r="BE163" s="65"/>
      <c r="BF163" s="65"/>
      <c r="BG163" s="32">
        <v>269</v>
      </c>
      <c r="BH163" s="32">
        <v>38.9</v>
      </c>
      <c r="BI163" s="32">
        <f t="shared" si="20"/>
        <v>14.460966542750928</v>
      </c>
      <c r="BJ163" s="32"/>
      <c r="BK163" s="32"/>
      <c r="BL163" s="32"/>
      <c r="BM163" s="32"/>
      <c r="BN163" s="32"/>
      <c r="BO163" s="32"/>
      <c r="BP163" s="32"/>
      <c r="BQ163" s="32"/>
      <c r="BR163" s="32"/>
      <c r="BS163" s="178"/>
      <c r="BT163" s="178"/>
      <c r="BU163" s="178"/>
      <c r="BV163" s="178"/>
      <c r="BW163" s="178"/>
      <c r="BX163" s="179"/>
      <c r="BY163" s="179"/>
      <c r="BZ163" s="179"/>
      <c r="CA163" s="179"/>
      <c r="CB163" s="179"/>
      <c r="CC163" s="179"/>
      <c r="CD163" s="179"/>
      <c r="CE163" s="32"/>
      <c r="CF163" s="32"/>
      <c r="CG163" s="179"/>
      <c r="CH163" s="32"/>
      <c r="CI163" s="32"/>
      <c r="CJ163" s="179"/>
      <c r="CK163" s="32"/>
      <c r="CL163" s="32"/>
      <c r="CM163" s="179"/>
      <c r="CN163" s="32"/>
      <c r="CO163" s="32"/>
      <c r="CP163" s="179"/>
      <c r="CQ163" s="32"/>
      <c r="CR163" s="32"/>
      <c r="CS163" s="179"/>
      <c r="CT163" s="32"/>
      <c r="CU163" s="32"/>
      <c r="CV163" s="179"/>
      <c r="CW163" s="32"/>
      <c r="CX163" s="32"/>
      <c r="CY163" s="179"/>
      <c r="CZ163" s="32"/>
      <c r="DA163" s="32"/>
      <c r="DB163" s="179"/>
      <c r="DC163" s="32"/>
      <c r="DD163" s="32"/>
      <c r="DE163" s="179"/>
      <c r="DF163" s="32"/>
      <c r="DG163" s="32"/>
      <c r="DH163" s="179"/>
    </row>
    <row r="164" spans="1:112" s="36" customFormat="1" ht="47.25" x14ac:dyDescent="0.25">
      <c r="A164" s="111" t="s">
        <v>339</v>
      </c>
      <c r="B164" s="35">
        <f t="shared" si="17"/>
        <v>602.5</v>
      </c>
      <c r="C164" s="35">
        <f t="shared" si="17"/>
        <v>27.6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65"/>
      <c r="AP164" s="65"/>
      <c r="AQ164" s="65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65"/>
      <c r="BE164" s="65"/>
      <c r="BF164" s="65"/>
      <c r="BG164" s="32">
        <v>602.5</v>
      </c>
      <c r="BH164" s="32">
        <v>27.6</v>
      </c>
      <c r="BI164" s="32">
        <f t="shared" si="20"/>
        <v>4.5809128630705391</v>
      </c>
      <c r="BJ164" s="32"/>
      <c r="BK164" s="32"/>
      <c r="BL164" s="32"/>
      <c r="BM164" s="32"/>
      <c r="BN164" s="32"/>
      <c r="BO164" s="32"/>
      <c r="BP164" s="32"/>
      <c r="BQ164" s="32"/>
      <c r="BR164" s="32"/>
      <c r="BS164" s="178"/>
      <c r="BT164" s="178"/>
      <c r="BU164" s="178"/>
      <c r="BV164" s="178"/>
      <c r="BW164" s="178"/>
      <c r="BX164" s="179"/>
      <c r="BY164" s="179"/>
      <c r="BZ164" s="179"/>
      <c r="CA164" s="179"/>
      <c r="CB164" s="179"/>
      <c r="CC164" s="179"/>
      <c r="CD164" s="179"/>
      <c r="CE164" s="32"/>
      <c r="CF164" s="32"/>
      <c r="CG164" s="179"/>
      <c r="CH164" s="32"/>
      <c r="CI164" s="32"/>
      <c r="CJ164" s="179"/>
      <c r="CK164" s="32"/>
      <c r="CL164" s="32"/>
      <c r="CM164" s="179"/>
      <c r="CN164" s="32"/>
      <c r="CO164" s="32"/>
      <c r="CP164" s="179"/>
      <c r="CQ164" s="32"/>
      <c r="CR164" s="32"/>
      <c r="CS164" s="179"/>
      <c r="CT164" s="32"/>
      <c r="CU164" s="32"/>
      <c r="CV164" s="179"/>
      <c r="CW164" s="32"/>
      <c r="CX164" s="32"/>
      <c r="CY164" s="179"/>
      <c r="CZ164" s="32"/>
      <c r="DA164" s="32"/>
      <c r="DB164" s="179"/>
      <c r="DC164" s="32"/>
      <c r="DD164" s="32"/>
      <c r="DE164" s="179"/>
      <c r="DF164" s="32"/>
      <c r="DG164" s="32"/>
      <c r="DH164" s="179"/>
    </row>
    <row r="165" spans="1:112" s="36" customFormat="1" ht="47.25" x14ac:dyDescent="0.25">
      <c r="A165" s="111" t="s">
        <v>340</v>
      </c>
      <c r="B165" s="35">
        <f t="shared" si="17"/>
        <v>867.4</v>
      </c>
      <c r="C165" s="35">
        <f t="shared" si="17"/>
        <v>28.3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65"/>
      <c r="AP165" s="65"/>
      <c r="AQ165" s="65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65"/>
      <c r="BE165" s="65"/>
      <c r="BF165" s="65"/>
      <c r="BG165" s="32">
        <v>367.4</v>
      </c>
      <c r="BH165" s="32">
        <v>28.3</v>
      </c>
      <c r="BI165" s="32">
        <f t="shared" si="20"/>
        <v>7.7027762656505185</v>
      </c>
      <c r="BJ165" s="32"/>
      <c r="BK165" s="32"/>
      <c r="BL165" s="32"/>
      <c r="BM165" s="32"/>
      <c r="BN165" s="32"/>
      <c r="BO165" s="32"/>
      <c r="BP165" s="32"/>
      <c r="BQ165" s="32"/>
      <c r="BR165" s="32"/>
      <c r="BS165" s="178"/>
      <c r="BT165" s="178"/>
      <c r="BU165" s="178"/>
      <c r="BV165" s="178"/>
      <c r="BW165" s="178"/>
      <c r="BX165" s="179"/>
      <c r="BY165" s="179"/>
      <c r="BZ165" s="179"/>
      <c r="CA165" s="179"/>
      <c r="CB165" s="179"/>
      <c r="CC165" s="179"/>
      <c r="CD165" s="179"/>
      <c r="CE165" s="32"/>
      <c r="CF165" s="32"/>
      <c r="CG165" s="179"/>
      <c r="CH165" s="32"/>
      <c r="CI165" s="32"/>
      <c r="CJ165" s="179"/>
      <c r="CK165" s="32"/>
      <c r="CL165" s="32"/>
      <c r="CM165" s="179"/>
      <c r="CN165" s="32"/>
      <c r="CO165" s="32"/>
      <c r="CP165" s="179"/>
      <c r="CQ165" s="32">
        <v>500</v>
      </c>
      <c r="CR165" s="32"/>
      <c r="CS165" s="179"/>
      <c r="CT165" s="32"/>
      <c r="CU165" s="32"/>
      <c r="CV165" s="179"/>
      <c r="CW165" s="32"/>
      <c r="CX165" s="32"/>
      <c r="CY165" s="179"/>
      <c r="CZ165" s="32"/>
      <c r="DA165" s="32"/>
      <c r="DB165" s="179"/>
      <c r="DC165" s="32"/>
      <c r="DD165" s="32"/>
      <c r="DE165" s="179"/>
      <c r="DF165" s="32"/>
      <c r="DG165" s="32"/>
      <c r="DH165" s="179"/>
    </row>
    <row r="166" spans="1:112" s="36" customFormat="1" ht="47.25" x14ac:dyDescent="0.25">
      <c r="A166" s="111" t="s">
        <v>341</v>
      </c>
      <c r="B166" s="35">
        <f t="shared" si="17"/>
        <v>2326.701</v>
      </c>
      <c r="C166" s="35">
        <f t="shared" si="17"/>
        <v>53.9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>
        <v>2023.501</v>
      </c>
      <c r="AD166" s="32"/>
      <c r="AE166" s="32"/>
      <c r="AF166" s="32"/>
      <c r="AG166" s="32"/>
      <c r="AH166" s="32"/>
      <c r="AI166" s="32">
        <v>50</v>
      </c>
      <c r="AJ166" s="32"/>
      <c r="AK166" s="32"/>
      <c r="AL166" s="32"/>
      <c r="AM166" s="32"/>
      <c r="AN166" s="32"/>
      <c r="AO166" s="65"/>
      <c r="AP166" s="65"/>
      <c r="AQ166" s="65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65"/>
      <c r="BE166" s="65"/>
      <c r="BF166" s="65"/>
      <c r="BG166" s="32">
        <v>253.2</v>
      </c>
      <c r="BH166" s="32">
        <v>53.9</v>
      </c>
      <c r="BI166" s="32">
        <f t="shared" si="20"/>
        <v>21.287519747235386</v>
      </c>
      <c r="BJ166" s="32"/>
      <c r="BK166" s="32"/>
      <c r="BL166" s="32"/>
      <c r="BM166" s="32"/>
      <c r="BN166" s="32"/>
      <c r="BO166" s="32"/>
      <c r="BP166" s="32"/>
      <c r="BQ166" s="32"/>
      <c r="BR166" s="32"/>
      <c r="BS166" s="178"/>
      <c r="BT166" s="178"/>
      <c r="BU166" s="178"/>
      <c r="BV166" s="178"/>
      <c r="BW166" s="178"/>
      <c r="BX166" s="179"/>
      <c r="BY166" s="179"/>
      <c r="BZ166" s="179"/>
      <c r="CA166" s="179"/>
      <c r="CB166" s="179"/>
      <c r="CC166" s="179"/>
      <c r="CD166" s="179"/>
      <c r="CE166" s="32"/>
      <c r="CF166" s="32"/>
      <c r="CG166" s="179"/>
      <c r="CH166" s="32"/>
      <c r="CI166" s="32"/>
      <c r="CJ166" s="179"/>
      <c r="CK166" s="32"/>
      <c r="CL166" s="32"/>
      <c r="CM166" s="179"/>
      <c r="CN166" s="32"/>
      <c r="CO166" s="32"/>
      <c r="CP166" s="179"/>
      <c r="CQ166" s="32"/>
      <c r="CR166" s="32"/>
      <c r="CS166" s="179"/>
      <c r="CT166" s="32"/>
      <c r="CU166" s="32"/>
      <c r="CV166" s="179"/>
      <c r="CW166" s="32"/>
      <c r="CX166" s="32"/>
      <c r="CY166" s="179"/>
      <c r="CZ166" s="32"/>
      <c r="DA166" s="32"/>
      <c r="DB166" s="179"/>
      <c r="DC166" s="32"/>
      <c r="DD166" s="32"/>
      <c r="DE166" s="179"/>
      <c r="DF166" s="32"/>
      <c r="DG166" s="32"/>
      <c r="DH166" s="179"/>
    </row>
    <row r="167" spans="1:112" s="36" customFormat="1" ht="47.25" x14ac:dyDescent="0.25">
      <c r="A167" s="111" t="s">
        <v>342</v>
      </c>
      <c r="B167" s="35">
        <f t="shared" si="17"/>
        <v>616.29999999999995</v>
      </c>
      <c r="C167" s="35">
        <f t="shared" si="17"/>
        <v>97.8</v>
      </c>
      <c r="D167" s="32">
        <f t="shared" si="14"/>
        <v>15.868895018659746</v>
      </c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>
        <v>0</v>
      </c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65"/>
      <c r="AP167" s="65"/>
      <c r="AQ167" s="65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65"/>
      <c r="BE167" s="65"/>
      <c r="BF167" s="65"/>
      <c r="BG167" s="32">
        <v>616.29999999999995</v>
      </c>
      <c r="BH167" s="32">
        <v>97.8</v>
      </c>
      <c r="BI167" s="32">
        <f t="shared" si="20"/>
        <v>15.868895018659746</v>
      </c>
      <c r="BJ167" s="32"/>
      <c r="BK167" s="32"/>
      <c r="BL167" s="32"/>
      <c r="BM167" s="32"/>
      <c r="BN167" s="32"/>
      <c r="BO167" s="32"/>
      <c r="BP167" s="32"/>
      <c r="BQ167" s="32"/>
      <c r="BR167" s="32"/>
      <c r="BS167" s="178"/>
      <c r="BT167" s="178"/>
      <c r="BU167" s="178"/>
      <c r="BV167" s="178"/>
      <c r="BW167" s="178"/>
      <c r="BX167" s="179"/>
      <c r="BY167" s="179"/>
      <c r="BZ167" s="179"/>
      <c r="CA167" s="179"/>
      <c r="CB167" s="179"/>
      <c r="CC167" s="179"/>
      <c r="CD167" s="179"/>
      <c r="CE167" s="32"/>
      <c r="CF167" s="32"/>
      <c r="CG167" s="179"/>
      <c r="CH167" s="32"/>
      <c r="CI167" s="32"/>
      <c r="CJ167" s="179"/>
      <c r="CK167" s="32"/>
      <c r="CL167" s="32"/>
      <c r="CM167" s="179"/>
      <c r="CN167" s="32"/>
      <c r="CO167" s="32"/>
      <c r="CP167" s="179"/>
      <c r="CQ167" s="32"/>
      <c r="CR167" s="32"/>
      <c r="CS167" s="179"/>
      <c r="CT167" s="32"/>
      <c r="CU167" s="32"/>
      <c r="CV167" s="179"/>
      <c r="CW167" s="32"/>
      <c r="CX167" s="32"/>
      <c r="CY167" s="179"/>
      <c r="CZ167" s="32"/>
      <c r="DA167" s="32"/>
      <c r="DB167" s="179"/>
      <c r="DC167" s="32"/>
      <c r="DD167" s="32"/>
      <c r="DE167" s="179"/>
      <c r="DF167" s="32"/>
      <c r="DG167" s="32"/>
      <c r="DH167" s="179"/>
    </row>
    <row r="168" spans="1:112" s="36" customFormat="1" ht="47.25" x14ac:dyDescent="0.25">
      <c r="A168" s="111" t="s">
        <v>343</v>
      </c>
      <c r="B168" s="35">
        <f t="shared" si="17"/>
        <v>751.1</v>
      </c>
      <c r="C168" s="35">
        <f t="shared" si="17"/>
        <v>42.2</v>
      </c>
      <c r="D168" s="32">
        <f t="shared" si="14"/>
        <v>5.6184263080814807</v>
      </c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65"/>
      <c r="AP168" s="65"/>
      <c r="AQ168" s="65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65"/>
      <c r="BE168" s="65"/>
      <c r="BF168" s="65"/>
      <c r="BG168" s="32">
        <v>251.1</v>
      </c>
      <c r="BH168" s="32">
        <v>42.2</v>
      </c>
      <c r="BI168" s="32">
        <f t="shared" si="20"/>
        <v>16.806053365193151</v>
      </c>
      <c r="BJ168" s="32"/>
      <c r="BK168" s="32"/>
      <c r="BL168" s="32"/>
      <c r="BM168" s="32"/>
      <c r="BN168" s="32"/>
      <c r="BO168" s="32"/>
      <c r="BP168" s="32"/>
      <c r="BQ168" s="32"/>
      <c r="BR168" s="32"/>
      <c r="BS168" s="178"/>
      <c r="BT168" s="178"/>
      <c r="BU168" s="178"/>
      <c r="BV168" s="178"/>
      <c r="BW168" s="178"/>
      <c r="BX168" s="179"/>
      <c r="BY168" s="179"/>
      <c r="BZ168" s="179"/>
      <c r="CA168" s="179"/>
      <c r="CB168" s="179"/>
      <c r="CC168" s="179"/>
      <c r="CD168" s="179"/>
      <c r="CE168" s="32"/>
      <c r="CF168" s="32"/>
      <c r="CG168" s="179"/>
      <c r="CH168" s="32"/>
      <c r="CI168" s="32"/>
      <c r="CJ168" s="179"/>
      <c r="CK168" s="32"/>
      <c r="CL168" s="32"/>
      <c r="CM168" s="179"/>
      <c r="CN168" s="32"/>
      <c r="CO168" s="32"/>
      <c r="CP168" s="179"/>
      <c r="CQ168" s="32">
        <v>500</v>
      </c>
      <c r="CR168" s="32"/>
      <c r="CS168" s="179"/>
      <c r="CT168" s="32"/>
      <c r="CU168" s="32"/>
      <c r="CV168" s="179"/>
      <c r="CW168" s="32"/>
      <c r="CX168" s="32"/>
      <c r="CY168" s="179"/>
      <c r="CZ168" s="32"/>
      <c r="DA168" s="32"/>
      <c r="DB168" s="179"/>
      <c r="DC168" s="32"/>
      <c r="DD168" s="32"/>
      <c r="DE168" s="179"/>
      <c r="DF168" s="32"/>
      <c r="DG168" s="32"/>
      <c r="DH168" s="179"/>
    </row>
    <row r="169" spans="1:112" s="36" customFormat="1" ht="47.25" x14ac:dyDescent="0.25">
      <c r="A169" s="111" t="s">
        <v>344</v>
      </c>
      <c r="B169" s="35">
        <f t="shared" si="17"/>
        <v>0</v>
      </c>
      <c r="C169" s="35">
        <f t="shared" si="17"/>
        <v>0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65"/>
      <c r="AP169" s="65"/>
      <c r="AQ169" s="65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65"/>
      <c r="BE169" s="65"/>
      <c r="BF169" s="65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178"/>
      <c r="BT169" s="178"/>
      <c r="BU169" s="178"/>
      <c r="BV169" s="178"/>
      <c r="BW169" s="178"/>
      <c r="BX169" s="179"/>
      <c r="BY169" s="179"/>
      <c r="BZ169" s="179"/>
      <c r="CA169" s="179"/>
      <c r="CB169" s="179"/>
      <c r="CC169" s="179"/>
      <c r="CD169" s="179"/>
      <c r="CE169" s="32"/>
      <c r="CF169" s="32"/>
      <c r="CG169" s="179"/>
      <c r="CH169" s="32"/>
      <c r="CI169" s="32"/>
      <c r="CJ169" s="179"/>
      <c r="CK169" s="32"/>
      <c r="CL169" s="32"/>
      <c r="CM169" s="179"/>
      <c r="CN169" s="32"/>
      <c r="CO169" s="32"/>
      <c r="CP169" s="179"/>
      <c r="CQ169" s="32"/>
      <c r="CR169" s="32"/>
      <c r="CS169" s="179"/>
      <c r="CT169" s="32"/>
      <c r="CU169" s="32"/>
      <c r="CV169" s="179"/>
      <c r="CW169" s="32"/>
      <c r="CX169" s="32"/>
      <c r="CY169" s="179"/>
      <c r="CZ169" s="32"/>
      <c r="DA169" s="32"/>
      <c r="DB169" s="179"/>
      <c r="DC169" s="32"/>
      <c r="DD169" s="32"/>
      <c r="DE169" s="179"/>
      <c r="DF169" s="32"/>
      <c r="DG169" s="32"/>
      <c r="DH169" s="179"/>
    </row>
    <row r="170" spans="1:112" s="36" customFormat="1" ht="47.25" x14ac:dyDescent="0.25">
      <c r="A170" s="111" t="s">
        <v>345</v>
      </c>
      <c r="B170" s="35">
        <f t="shared" si="17"/>
        <v>0</v>
      </c>
      <c r="C170" s="35">
        <f t="shared" si="17"/>
        <v>0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65"/>
      <c r="AP170" s="65"/>
      <c r="AQ170" s="65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65"/>
      <c r="BE170" s="65"/>
      <c r="BF170" s="65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178"/>
      <c r="BT170" s="178"/>
      <c r="BU170" s="178"/>
      <c r="BV170" s="178"/>
      <c r="BW170" s="178"/>
      <c r="BX170" s="179"/>
      <c r="BY170" s="179"/>
      <c r="BZ170" s="179"/>
      <c r="CA170" s="179"/>
      <c r="CB170" s="179"/>
      <c r="CC170" s="179"/>
      <c r="CD170" s="179"/>
      <c r="CE170" s="32"/>
      <c r="CF170" s="32"/>
      <c r="CG170" s="179"/>
      <c r="CH170" s="32"/>
      <c r="CI170" s="32"/>
      <c r="CJ170" s="179"/>
      <c r="CK170" s="32"/>
      <c r="CL170" s="32"/>
      <c r="CM170" s="179"/>
      <c r="CN170" s="32"/>
      <c r="CO170" s="32"/>
      <c r="CP170" s="179"/>
      <c r="CQ170" s="32"/>
      <c r="CR170" s="32"/>
      <c r="CS170" s="179"/>
      <c r="CT170" s="32"/>
      <c r="CU170" s="32"/>
      <c r="CV170" s="179"/>
      <c r="CW170" s="32"/>
      <c r="CX170" s="32"/>
      <c r="CY170" s="179"/>
      <c r="CZ170" s="32"/>
      <c r="DA170" s="32"/>
      <c r="DB170" s="179"/>
      <c r="DC170" s="32"/>
      <c r="DD170" s="32"/>
      <c r="DE170" s="179"/>
      <c r="DF170" s="32"/>
      <c r="DG170" s="32"/>
      <c r="DH170" s="179"/>
    </row>
    <row r="171" spans="1:112" s="36" customFormat="1" ht="47.25" x14ac:dyDescent="0.25">
      <c r="A171" s="111" t="s">
        <v>346</v>
      </c>
      <c r="B171" s="35">
        <f t="shared" si="17"/>
        <v>2064.5</v>
      </c>
      <c r="C171" s="35">
        <f t="shared" si="17"/>
        <v>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65"/>
      <c r="AP171" s="65"/>
      <c r="AQ171" s="65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65"/>
      <c r="BE171" s="65"/>
      <c r="BF171" s="65"/>
      <c r="BG171" s="32">
        <v>252.6</v>
      </c>
      <c r="BH171" s="32"/>
      <c r="BI171" s="32"/>
      <c r="BJ171" s="32"/>
      <c r="BK171" s="32"/>
      <c r="BL171" s="32"/>
      <c r="BM171" s="32">
        <v>1811.9</v>
      </c>
      <c r="BN171" s="32"/>
      <c r="BO171" s="32"/>
      <c r="BP171" s="32"/>
      <c r="BQ171" s="32"/>
      <c r="BR171" s="32"/>
      <c r="BS171" s="178"/>
      <c r="BT171" s="178"/>
      <c r="BU171" s="178"/>
      <c r="BV171" s="178"/>
      <c r="BW171" s="178"/>
      <c r="BX171" s="179"/>
      <c r="BY171" s="179"/>
      <c r="BZ171" s="179"/>
      <c r="CA171" s="179"/>
      <c r="CB171" s="179"/>
      <c r="CC171" s="179"/>
      <c r="CD171" s="179"/>
      <c r="CE171" s="32"/>
      <c r="CF171" s="32"/>
      <c r="CG171" s="179"/>
      <c r="CH171" s="32"/>
      <c r="CI171" s="32"/>
      <c r="CJ171" s="179"/>
      <c r="CK171" s="32"/>
      <c r="CL171" s="32"/>
      <c r="CM171" s="179"/>
      <c r="CN171" s="32"/>
      <c r="CO171" s="32"/>
      <c r="CP171" s="179"/>
      <c r="CQ171" s="32"/>
      <c r="CR171" s="32"/>
      <c r="CS171" s="179"/>
      <c r="CT171" s="32"/>
      <c r="CU171" s="32"/>
      <c r="CV171" s="179"/>
      <c r="CW171" s="32"/>
      <c r="CX171" s="32"/>
      <c r="CY171" s="179"/>
      <c r="CZ171" s="32"/>
      <c r="DA171" s="32"/>
      <c r="DB171" s="179"/>
      <c r="DC171" s="32"/>
      <c r="DD171" s="32"/>
      <c r="DE171" s="179"/>
      <c r="DF171" s="32"/>
      <c r="DG171" s="32"/>
      <c r="DH171" s="179"/>
    </row>
    <row r="172" spans="1:112" s="36" customFormat="1" ht="47.25" x14ac:dyDescent="0.25">
      <c r="A172" s="111" t="s">
        <v>347</v>
      </c>
      <c r="B172" s="35">
        <f t="shared" si="17"/>
        <v>285.2</v>
      </c>
      <c r="C172" s="35">
        <f t="shared" si="17"/>
        <v>47.5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65"/>
      <c r="AP172" s="65"/>
      <c r="AQ172" s="65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65"/>
      <c r="BE172" s="65"/>
      <c r="BF172" s="65"/>
      <c r="BG172" s="32">
        <v>285.2</v>
      </c>
      <c r="BH172" s="32">
        <v>47.5</v>
      </c>
      <c r="BI172" s="32">
        <f t="shared" ref="BI172:BI230" si="22">BH172/BG172*100</f>
        <v>16.654978962131839</v>
      </c>
      <c r="BJ172" s="32"/>
      <c r="BK172" s="32"/>
      <c r="BL172" s="32"/>
      <c r="BM172" s="32"/>
      <c r="BN172" s="32"/>
      <c r="BO172" s="32"/>
      <c r="BP172" s="32"/>
      <c r="BQ172" s="32"/>
      <c r="BR172" s="32"/>
      <c r="BS172" s="178"/>
      <c r="BT172" s="178"/>
      <c r="BU172" s="178"/>
      <c r="BV172" s="178"/>
      <c r="BW172" s="178"/>
      <c r="BX172" s="179"/>
      <c r="BY172" s="179"/>
      <c r="BZ172" s="179"/>
      <c r="CA172" s="179"/>
      <c r="CB172" s="179"/>
      <c r="CC172" s="179"/>
      <c r="CD172" s="179"/>
      <c r="CE172" s="32"/>
      <c r="CF172" s="32"/>
      <c r="CG172" s="179"/>
      <c r="CH172" s="32"/>
      <c r="CI172" s="32"/>
      <c r="CJ172" s="179"/>
      <c r="CK172" s="32"/>
      <c r="CL172" s="32"/>
      <c r="CM172" s="179"/>
      <c r="CN172" s="32"/>
      <c r="CO172" s="32"/>
      <c r="CP172" s="179"/>
      <c r="CQ172" s="32"/>
      <c r="CR172" s="32"/>
      <c r="CS172" s="179"/>
      <c r="CT172" s="32"/>
      <c r="CU172" s="32"/>
      <c r="CV172" s="179"/>
      <c r="CW172" s="32"/>
      <c r="CX172" s="32"/>
      <c r="CY172" s="179"/>
      <c r="CZ172" s="32"/>
      <c r="DA172" s="32"/>
      <c r="DB172" s="179"/>
      <c r="DC172" s="32"/>
      <c r="DD172" s="32"/>
      <c r="DE172" s="179"/>
      <c r="DF172" s="32"/>
      <c r="DG172" s="32"/>
      <c r="DH172" s="179"/>
    </row>
    <row r="173" spans="1:112" s="36" customFormat="1" ht="47.25" x14ac:dyDescent="0.25">
      <c r="A173" s="111" t="s">
        <v>349</v>
      </c>
      <c r="B173" s="35">
        <f t="shared" si="17"/>
        <v>36.700000000000003</v>
      </c>
      <c r="C173" s="35">
        <f t="shared" si="17"/>
        <v>5.2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65"/>
      <c r="AP173" s="65"/>
      <c r="AQ173" s="65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65"/>
      <c r="BE173" s="65"/>
      <c r="BF173" s="65"/>
      <c r="BG173" s="32">
        <v>36.700000000000003</v>
      </c>
      <c r="BH173" s="32">
        <v>5.2</v>
      </c>
      <c r="BI173" s="32">
        <f t="shared" si="22"/>
        <v>14.16893732970027</v>
      </c>
      <c r="BJ173" s="32"/>
      <c r="BK173" s="32"/>
      <c r="BL173" s="32"/>
      <c r="BM173" s="32"/>
      <c r="BN173" s="32"/>
      <c r="BO173" s="32"/>
      <c r="BP173" s="32"/>
      <c r="BQ173" s="32"/>
      <c r="BR173" s="32"/>
      <c r="BS173" s="178"/>
      <c r="BT173" s="178"/>
      <c r="BU173" s="178"/>
      <c r="BV173" s="178"/>
      <c r="BW173" s="178"/>
      <c r="BX173" s="179"/>
      <c r="BY173" s="179"/>
      <c r="BZ173" s="179"/>
      <c r="CA173" s="179"/>
      <c r="CB173" s="179"/>
      <c r="CC173" s="179"/>
      <c r="CD173" s="179"/>
      <c r="CE173" s="32"/>
      <c r="CF173" s="32"/>
      <c r="CG173" s="179"/>
      <c r="CH173" s="32"/>
      <c r="CI173" s="32"/>
      <c r="CJ173" s="179"/>
      <c r="CK173" s="32"/>
      <c r="CL173" s="32"/>
      <c r="CM173" s="179"/>
      <c r="CN173" s="32"/>
      <c r="CO173" s="32"/>
      <c r="CP173" s="179"/>
      <c r="CQ173" s="32"/>
      <c r="CR173" s="32"/>
      <c r="CS173" s="179"/>
      <c r="CT173" s="32"/>
      <c r="CU173" s="32"/>
      <c r="CV173" s="179"/>
      <c r="CW173" s="32"/>
      <c r="CX173" s="32"/>
      <c r="CY173" s="179"/>
      <c r="CZ173" s="32"/>
      <c r="DA173" s="32"/>
      <c r="DB173" s="179"/>
      <c r="DC173" s="32"/>
      <c r="DD173" s="32"/>
      <c r="DE173" s="179"/>
      <c r="DF173" s="32"/>
      <c r="DG173" s="32"/>
      <c r="DH173" s="179"/>
    </row>
    <row r="174" spans="1:112" s="36" customFormat="1" ht="47.25" x14ac:dyDescent="0.25">
      <c r="A174" s="111" t="s">
        <v>350</v>
      </c>
      <c r="B174" s="35">
        <f t="shared" si="17"/>
        <v>22.2</v>
      </c>
      <c r="C174" s="35">
        <f t="shared" si="17"/>
        <v>5.2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65"/>
      <c r="AP174" s="65"/>
      <c r="AQ174" s="65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65"/>
      <c r="BE174" s="65"/>
      <c r="BF174" s="65"/>
      <c r="BG174" s="32">
        <v>22.2</v>
      </c>
      <c r="BH174" s="32">
        <v>5.2</v>
      </c>
      <c r="BI174" s="32">
        <f t="shared" si="22"/>
        <v>23.423423423423426</v>
      </c>
      <c r="BJ174" s="32"/>
      <c r="BK174" s="32"/>
      <c r="BL174" s="32"/>
      <c r="BM174" s="32"/>
      <c r="BN174" s="32"/>
      <c r="BO174" s="32"/>
      <c r="BP174" s="32"/>
      <c r="BQ174" s="32"/>
      <c r="BR174" s="32"/>
      <c r="BS174" s="178"/>
      <c r="BT174" s="178"/>
      <c r="BU174" s="178"/>
      <c r="BV174" s="178"/>
      <c r="BW174" s="178"/>
      <c r="BX174" s="179"/>
      <c r="BY174" s="179"/>
      <c r="BZ174" s="179"/>
      <c r="CA174" s="179"/>
      <c r="CB174" s="179"/>
      <c r="CC174" s="179"/>
      <c r="CD174" s="179"/>
      <c r="CE174" s="32"/>
      <c r="CF174" s="32"/>
      <c r="CG174" s="179"/>
      <c r="CH174" s="32"/>
      <c r="CI174" s="32"/>
      <c r="CJ174" s="179"/>
      <c r="CK174" s="32"/>
      <c r="CL174" s="32"/>
      <c r="CM174" s="179"/>
      <c r="CN174" s="32"/>
      <c r="CO174" s="32"/>
      <c r="CP174" s="179"/>
      <c r="CQ174" s="32"/>
      <c r="CR174" s="32"/>
      <c r="CS174" s="179"/>
      <c r="CT174" s="32"/>
      <c r="CU174" s="32"/>
      <c r="CV174" s="179"/>
      <c r="CW174" s="32"/>
      <c r="CX174" s="32"/>
      <c r="CY174" s="179"/>
      <c r="CZ174" s="32"/>
      <c r="DA174" s="32"/>
      <c r="DB174" s="179"/>
      <c r="DC174" s="32"/>
      <c r="DD174" s="32"/>
      <c r="DE174" s="179"/>
      <c r="DF174" s="32"/>
      <c r="DG174" s="32"/>
      <c r="DH174" s="179"/>
    </row>
    <row r="175" spans="1:112" s="36" customFormat="1" ht="63" x14ac:dyDescent="0.25">
      <c r="A175" s="111" t="s">
        <v>351</v>
      </c>
      <c r="B175" s="35">
        <f t="shared" si="17"/>
        <v>537.29999999999995</v>
      </c>
      <c r="C175" s="35">
        <f t="shared" si="17"/>
        <v>8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65"/>
      <c r="AP175" s="65"/>
      <c r="AQ175" s="65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65"/>
      <c r="BE175" s="65"/>
      <c r="BF175" s="65"/>
      <c r="BG175" s="32">
        <v>37.299999999999997</v>
      </c>
      <c r="BH175" s="32">
        <v>8</v>
      </c>
      <c r="BI175" s="32">
        <f t="shared" si="22"/>
        <v>21.447721179624665</v>
      </c>
      <c r="BJ175" s="32"/>
      <c r="BK175" s="32"/>
      <c r="BL175" s="32"/>
      <c r="BM175" s="32"/>
      <c r="BN175" s="32"/>
      <c r="BO175" s="32"/>
      <c r="BP175" s="32"/>
      <c r="BQ175" s="32"/>
      <c r="BR175" s="32"/>
      <c r="BS175" s="178"/>
      <c r="BT175" s="178"/>
      <c r="BU175" s="178"/>
      <c r="BV175" s="178"/>
      <c r="BW175" s="178"/>
      <c r="BX175" s="179"/>
      <c r="BY175" s="179"/>
      <c r="BZ175" s="179"/>
      <c r="CA175" s="179"/>
      <c r="CB175" s="179"/>
      <c r="CC175" s="179"/>
      <c r="CD175" s="179"/>
      <c r="CE175" s="32"/>
      <c r="CF175" s="32"/>
      <c r="CG175" s="179"/>
      <c r="CH175" s="32"/>
      <c r="CI175" s="32"/>
      <c r="CJ175" s="179"/>
      <c r="CK175" s="32"/>
      <c r="CL175" s="32"/>
      <c r="CM175" s="179"/>
      <c r="CN175" s="32"/>
      <c r="CO175" s="32"/>
      <c r="CP175" s="179"/>
      <c r="CQ175" s="32">
        <v>500</v>
      </c>
      <c r="CR175" s="32"/>
      <c r="CS175" s="179"/>
      <c r="CT175" s="32"/>
      <c r="CU175" s="32"/>
      <c r="CV175" s="179"/>
      <c r="CW175" s="32"/>
      <c r="CX175" s="32"/>
      <c r="CY175" s="179"/>
      <c r="CZ175" s="32"/>
      <c r="DA175" s="32"/>
      <c r="DB175" s="179"/>
      <c r="DC175" s="32"/>
      <c r="DD175" s="32"/>
      <c r="DE175" s="179"/>
      <c r="DF175" s="32"/>
      <c r="DG175" s="32"/>
      <c r="DH175" s="179"/>
    </row>
    <row r="176" spans="1:112" s="36" customFormat="1" ht="47.25" x14ac:dyDescent="0.25">
      <c r="A176" s="111" t="s">
        <v>352</v>
      </c>
      <c r="B176" s="35">
        <f t="shared" si="17"/>
        <v>13.8</v>
      </c>
      <c r="C176" s="35">
        <f t="shared" si="17"/>
        <v>3.3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65"/>
      <c r="AP176" s="65"/>
      <c r="AQ176" s="65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65"/>
      <c r="BE176" s="65"/>
      <c r="BF176" s="65"/>
      <c r="BG176" s="32">
        <v>13.8</v>
      </c>
      <c r="BH176" s="32">
        <v>3.3</v>
      </c>
      <c r="BI176" s="32">
        <f t="shared" si="22"/>
        <v>23.913043478260867</v>
      </c>
      <c r="BJ176" s="32"/>
      <c r="BK176" s="32"/>
      <c r="BL176" s="32"/>
      <c r="BM176" s="32"/>
      <c r="BN176" s="32"/>
      <c r="BO176" s="32"/>
      <c r="BP176" s="32"/>
      <c r="BQ176" s="32"/>
      <c r="BR176" s="32"/>
      <c r="BS176" s="178"/>
      <c r="BT176" s="178"/>
      <c r="BU176" s="178"/>
      <c r="BV176" s="178"/>
      <c r="BW176" s="178"/>
      <c r="BX176" s="179"/>
      <c r="BY176" s="179"/>
      <c r="BZ176" s="179"/>
      <c r="CA176" s="179"/>
      <c r="CB176" s="179"/>
      <c r="CC176" s="179"/>
      <c r="CD176" s="179"/>
      <c r="CE176" s="32"/>
      <c r="CF176" s="32"/>
      <c r="CG176" s="179"/>
      <c r="CH176" s="32"/>
      <c r="CI176" s="32"/>
      <c r="CJ176" s="179"/>
      <c r="CK176" s="32"/>
      <c r="CL176" s="32"/>
      <c r="CM176" s="179"/>
      <c r="CN176" s="32"/>
      <c r="CO176" s="32"/>
      <c r="CP176" s="179"/>
      <c r="CQ176" s="32"/>
      <c r="CR176" s="32"/>
      <c r="CS176" s="179"/>
      <c r="CT176" s="32"/>
      <c r="CU176" s="32"/>
      <c r="CV176" s="179"/>
      <c r="CW176" s="32"/>
      <c r="CX176" s="32"/>
      <c r="CY176" s="179"/>
      <c r="CZ176" s="32"/>
      <c r="DA176" s="32"/>
      <c r="DB176" s="179"/>
      <c r="DC176" s="32"/>
      <c r="DD176" s="32"/>
      <c r="DE176" s="179"/>
      <c r="DF176" s="32"/>
      <c r="DG176" s="32"/>
      <c r="DH176" s="179"/>
    </row>
    <row r="177" spans="1:112" s="36" customFormat="1" ht="47.25" x14ac:dyDescent="0.25">
      <c r="A177" s="111" t="s">
        <v>353</v>
      </c>
      <c r="B177" s="35">
        <f t="shared" si="17"/>
        <v>78</v>
      </c>
      <c r="C177" s="35">
        <f t="shared" si="17"/>
        <v>6.6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65"/>
      <c r="AP177" s="65"/>
      <c r="AQ177" s="65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65"/>
      <c r="BE177" s="65"/>
      <c r="BF177" s="65"/>
      <c r="BG177" s="32">
        <v>78</v>
      </c>
      <c r="BH177" s="32">
        <v>6.6</v>
      </c>
      <c r="BI177" s="32">
        <f t="shared" si="22"/>
        <v>8.4615384615384599</v>
      </c>
      <c r="BJ177" s="32"/>
      <c r="BK177" s="32"/>
      <c r="BL177" s="32"/>
      <c r="BM177" s="32"/>
      <c r="BN177" s="32"/>
      <c r="BO177" s="32"/>
      <c r="BP177" s="32"/>
      <c r="BQ177" s="32"/>
      <c r="BR177" s="32"/>
      <c r="BS177" s="178"/>
      <c r="BT177" s="178"/>
      <c r="BU177" s="178"/>
      <c r="BV177" s="178"/>
      <c r="BW177" s="178"/>
      <c r="BX177" s="179"/>
      <c r="BY177" s="179"/>
      <c r="BZ177" s="179"/>
      <c r="CA177" s="179"/>
      <c r="CB177" s="179"/>
      <c r="CC177" s="179"/>
      <c r="CD177" s="179"/>
      <c r="CE177" s="32"/>
      <c r="CF177" s="32"/>
      <c r="CG177" s="179"/>
      <c r="CH177" s="32"/>
      <c r="CI177" s="32"/>
      <c r="CJ177" s="179"/>
      <c r="CK177" s="32"/>
      <c r="CL177" s="32"/>
      <c r="CM177" s="179"/>
      <c r="CN177" s="32"/>
      <c r="CO177" s="32"/>
      <c r="CP177" s="179"/>
      <c r="CQ177" s="32"/>
      <c r="CR177" s="32"/>
      <c r="CS177" s="179"/>
      <c r="CT177" s="32"/>
      <c r="CU177" s="32"/>
      <c r="CV177" s="179"/>
      <c r="CW177" s="32"/>
      <c r="CX177" s="32"/>
      <c r="CY177" s="179"/>
      <c r="CZ177" s="32"/>
      <c r="DA177" s="32"/>
      <c r="DB177" s="179"/>
      <c r="DC177" s="32"/>
      <c r="DD177" s="32"/>
      <c r="DE177" s="179"/>
      <c r="DF177" s="32"/>
      <c r="DG177" s="32"/>
      <c r="DH177" s="179"/>
    </row>
    <row r="178" spans="1:112" s="36" customFormat="1" ht="47.25" x14ac:dyDescent="0.25">
      <c r="A178" s="111" t="s">
        <v>354</v>
      </c>
      <c r="B178" s="35">
        <f t="shared" si="17"/>
        <v>189.3</v>
      </c>
      <c r="C178" s="35">
        <f t="shared" si="17"/>
        <v>8.6999999999999993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65"/>
      <c r="AP178" s="65"/>
      <c r="AQ178" s="65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65"/>
      <c r="BE178" s="65"/>
      <c r="BF178" s="65"/>
      <c r="BG178" s="32">
        <v>189.3</v>
      </c>
      <c r="BH178" s="32">
        <v>8.6999999999999993</v>
      </c>
      <c r="BI178" s="32">
        <f t="shared" si="22"/>
        <v>4.595879556259904</v>
      </c>
      <c r="BJ178" s="32"/>
      <c r="BK178" s="32"/>
      <c r="BL178" s="32"/>
      <c r="BM178" s="32"/>
      <c r="BN178" s="32"/>
      <c r="BO178" s="32"/>
      <c r="BP178" s="32"/>
      <c r="BQ178" s="32"/>
      <c r="BR178" s="32"/>
      <c r="BS178" s="178"/>
      <c r="BT178" s="178"/>
      <c r="BU178" s="178"/>
      <c r="BV178" s="178"/>
      <c r="BW178" s="178"/>
      <c r="BX178" s="179"/>
      <c r="BY178" s="179"/>
      <c r="BZ178" s="179"/>
      <c r="CA178" s="179"/>
      <c r="CB178" s="179"/>
      <c r="CC178" s="179"/>
      <c r="CD178" s="179"/>
      <c r="CE178" s="32"/>
      <c r="CF178" s="32"/>
      <c r="CG178" s="179"/>
      <c r="CH178" s="32"/>
      <c r="CI178" s="32"/>
      <c r="CJ178" s="179"/>
      <c r="CK178" s="32"/>
      <c r="CL178" s="32"/>
      <c r="CM178" s="179"/>
      <c r="CN178" s="32"/>
      <c r="CO178" s="32"/>
      <c r="CP178" s="179"/>
      <c r="CQ178" s="32"/>
      <c r="CR178" s="32"/>
      <c r="CS178" s="179"/>
      <c r="CT178" s="32"/>
      <c r="CU178" s="32"/>
      <c r="CV178" s="179"/>
      <c r="CW178" s="32"/>
      <c r="CX178" s="32"/>
      <c r="CY178" s="179"/>
      <c r="CZ178" s="32"/>
      <c r="DA178" s="32"/>
      <c r="DB178" s="179"/>
      <c r="DC178" s="32"/>
      <c r="DD178" s="32"/>
      <c r="DE178" s="179"/>
      <c r="DF178" s="32"/>
      <c r="DG178" s="32"/>
      <c r="DH178" s="179"/>
    </row>
    <row r="179" spans="1:112" s="36" customFormat="1" ht="47.25" x14ac:dyDescent="0.25">
      <c r="A179" s="111" t="s">
        <v>355</v>
      </c>
      <c r="B179" s="35">
        <f t="shared" si="17"/>
        <v>52.8</v>
      </c>
      <c r="C179" s="35">
        <f t="shared" si="17"/>
        <v>9.4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65"/>
      <c r="AP179" s="65"/>
      <c r="AQ179" s="65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65"/>
      <c r="BE179" s="65"/>
      <c r="BF179" s="65"/>
      <c r="BG179" s="32">
        <v>52.8</v>
      </c>
      <c r="BH179" s="32">
        <v>9.4</v>
      </c>
      <c r="BI179" s="32">
        <f t="shared" si="22"/>
        <v>17.803030303030305</v>
      </c>
      <c r="BJ179" s="32"/>
      <c r="BK179" s="32"/>
      <c r="BL179" s="32"/>
      <c r="BM179" s="32"/>
      <c r="BN179" s="32"/>
      <c r="BO179" s="32"/>
      <c r="BP179" s="32"/>
      <c r="BQ179" s="32"/>
      <c r="BR179" s="32"/>
      <c r="BS179" s="178"/>
      <c r="BT179" s="178"/>
      <c r="BU179" s="178"/>
      <c r="BV179" s="178"/>
      <c r="BW179" s="178"/>
      <c r="BX179" s="179"/>
      <c r="BY179" s="179"/>
      <c r="BZ179" s="179"/>
      <c r="CA179" s="179"/>
      <c r="CB179" s="179"/>
      <c r="CC179" s="179"/>
      <c r="CD179" s="179"/>
      <c r="CE179" s="32"/>
      <c r="CF179" s="32"/>
      <c r="CG179" s="179"/>
      <c r="CH179" s="32"/>
      <c r="CI179" s="32"/>
      <c r="CJ179" s="179"/>
      <c r="CK179" s="32"/>
      <c r="CL179" s="32"/>
      <c r="CM179" s="179"/>
      <c r="CN179" s="32"/>
      <c r="CO179" s="32"/>
      <c r="CP179" s="179"/>
      <c r="CQ179" s="32"/>
      <c r="CR179" s="32"/>
      <c r="CS179" s="179"/>
      <c r="CT179" s="32"/>
      <c r="CU179" s="32"/>
      <c r="CV179" s="179"/>
      <c r="CW179" s="32"/>
      <c r="CX179" s="32"/>
      <c r="CY179" s="179"/>
      <c r="CZ179" s="32"/>
      <c r="DA179" s="32"/>
      <c r="DB179" s="179"/>
      <c r="DC179" s="32"/>
      <c r="DD179" s="32"/>
      <c r="DE179" s="179"/>
      <c r="DF179" s="32"/>
      <c r="DG179" s="32"/>
      <c r="DH179" s="179"/>
    </row>
    <row r="180" spans="1:112" s="36" customFormat="1" ht="63" x14ac:dyDescent="0.25">
      <c r="A180" s="111" t="s">
        <v>356</v>
      </c>
      <c r="B180" s="35">
        <f t="shared" si="17"/>
        <v>55.8</v>
      </c>
      <c r="C180" s="35">
        <f t="shared" si="17"/>
        <v>9.8000000000000007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65"/>
      <c r="AP180" s="65"/>
      <c r="AQ180" s="65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65"/>
      <c r="BE180" s="65"/>
      <c r="BF180" s="65"/>
      <c r="BG180" s="32">
        <v>55.8</v>
      </c>
      <c r="BH180" s="32">
        <v>9.8000000000000007</v>
      </c>
      <c r="BI180" s="32">
        <f t="shared" si="22"/>
        <v>17.562724014336919</v>
      </c>
      <c r="BJ180" s="32"/>
      <c r="BK180" s="32"/>
      <c r="BL180" s="32"/>
      <c r="BM180" s="32"/>
      <c r="BN180" s="32"/>
      <c r="BO180" s="32"/>
      <c r="BP180" s="32"/>
      <c r="BQ180" s="32"/>
      <c r="BR180" s="32"/>
      <c r="BS180" s="178"/>
      <c r="BT180" s="178"/>
      <c r="BU180" s="178"/>
      <c r="BV180" s="178"/>
      <c r="BW180" s="178"/>
      <c r="BX180" s="179"/>
      <c r="BY180" s="179"/>
      <c r="BZ180" s="179"/>
      <c r="CA180" s="179"/>
      <c r="CB180" s="179"/>
      <c r="CC180" s="179"/>
      <c r="CD180" s="179"/>
      <c r="CE180" s="32"/>
      <c r="CF180" s="32"/>
      <c r="CG180" s="179"/>
      <c r="CH180" s="32"/>
      <c r="CI180" s="32"/>
      <c r="CJ180" s="179"/>
      <c r="CK180" s="32"/>
      <c r="CL180" s="32"/>
      <c r="CM180" s="179"/>
      <c r="CN180" s="32"/>
      <c r="CO180" s="32"/>
      <c r="CP180" s="179"/>
      <c r="CQ180" s="32"/>
      <c r="CR180" s="32"/>
      <c r="CS180" s="179"/>
      <c r="CT180" s="32"/>
      <c r="CU180" s="32"/>
      <c r="CV180" s="179"/>
      <c r="CW180" s="32"/>
      <c r="CX180" s="32"/>
      <c r="CY180" s="179"/>
      <c r="CZ180" s="32"/>
      <c r="DA180" s="32"/>
      <c r="DB180" s="179"/>
      <c r="DC180" s="32"/>
      <c r="DD180" s="32"/>
      <c r="DE180" s="179"/>
      <c r="DF180" s="32"/>
      <c r="DG180" s="32"/>
      <c r="DH180" s="179"/>
    </row>
    <row r="181" spans="1:112" s="36" customFormat="1" ht="47.25" x14ac:dyDescent="0.25">
      <c r="A181" s="111" t="s">
        <v>357</v>
      </c>
      <c r="B181" s="35">
        <f t="shared" ref="B181:C245" si="23">E181+H181+K181+N181+Q181+T181+W181+Z181+AC181+AF181+AI181+AL181+AO181+AR181+AU181+AX181+BA181+BD181+BG181+BJ181+BM181+BP181+BS181+BV181+BY181+CB181+CE181+CH181+CK181+CN181+CQ181+CT181+CW181+CZ181+DC181+DF181</f>
        <v>25</v>
      </c>
      <c r="C181" s="35">
        <f t="shared" si="23"/>
        <v>0.5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65"/>
      <c r="AP181" s="65"/>
      <c r="AQ181" s="65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65"/>
      <c r="BE181" s="65"/>
      <c r="BF181" s="65"/>
      <c r="BG181" s="32">
        <v>25</v>
      </c>
      <c r="BH181" s="32">
        <v>0.5</v>
      </c>
      <c r="BI181" s="32">
        <f t="shared" si="22"/>
        <v>2</v>
      </c>
      <c r="BJ181" s="32"/>
      <c r="BK181" s="32"/>
      <c r="BL181" s="32"/>
      <c r="BM181" s="32"/>
      <c r="BN181" s="32"/>
      <c r="BO181" s="32"/>
      <c r="BP181" s="32"/>
      <c r="BQ181" s="32"/>
      <c r="BR181" s="32"/>
      <c r="BS181" s="178"/>
      <c r="BT181" s="178"/>
      <c r="BU181" s="178"/>
      <c r="BV181" s="178"/>
      <c r="BW181" s="178"/>
      <c r="BX181" s="179"/>
      <c r="BY181" s="179"/>
      <c r="BZ181" s="179"/>
      <c r="CA181" s="179"/>
      <c r="CB181" s="179"/>
      <c r="CC181" s="179"/>
      <c r="CD181" s="179"/>
      <c r="CE181" s="32"/>
      <c r="CF181" s="32"/>
      <c r="CG181" s="179"/>
      <c r="CH181" s="32"/>
      <c r="CI181" s="32"/>
      <c r="CJ181" s="179"/>
      <c r="CK181" s="32"/>
      <c r="CL181" s="32"/>
      <c r="CM181" s="179"/>
      <c r="CN181" s="32"/>
      <c r="CO181" s="32"/>
      <c r="CP181" s="179"/>
      <c r="CQ181" s="32"/>
      <c r="CR181" s="32"/>
      <c r="CS181" s="179"/>
      <c r="CT181" s="32"/>
      <c r="CU181" s="32"/>
      <c r="CV181" s="179"/>
      <c r="CW181" s="32"/>
      <c r="CX181" s="32"/>
      <c r="CY181" s="179"/>
      <c r="CZ181" s="32"/>
      <c r="DA181" s="32"/>
      <c r="DB181" s="179"/>
      <c r="DC181" s="32"/>
      <c r="DD181" s="32"/>
      <c r="DE181" s="179"/>
      <c r="DF181" s="32"/>
      <c r="DG181" s="32"/>
      <c r="DH181" s="179"/>
    </row>
    <row r="182" spans="1:112" s="36" customFormat="1" ht="47.25" x14ac:dyDescent="0.25">
      <c r="A182" s="111" t="s">
        <v>564</v>
      </c>
      <c r="B182" s="35">
        <f t="shared" si="23"/>
        <v>33</v>
      </c>
      <c r="C182" s="35">
        <f t="shared" si="23"/>
        <v>7.8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65"/>
      <c r="AP182" s="65"/>
      <c r="AQ182" s="65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65"/>
      <c r="BE182" s="65"/>
      <c r="BF182" s="65"/>
      <c r="BG182" s="32">
        <v>33</v>
      </c>
      <c r="BH182" s="32">
        <v>7.8</v>
      </c>
      <c r="BI182" s="32">
        <f t="shared" si="22"/>
        <v>23.636363636363637</v>
      </c>
      <c r="BJ182" s="32"/>
      <c r="BK182" s="32"/>
      <c r="BL182" s="32"/>
      <c r="BM182" s="32"/>
      <c r="BN182" s="32"/>
      <c r="BO182" s="32"/>
      <c r="BP182" s="32"/>
      <c r="BQ182" s="32"/>
      <c r="BR182" s="32"/>
      <c r="BS182" s="178"/>
      <c r="BT182" s="178"/>
      <c r="BU182" s="178"/>
      <c r="BV182" s="178"/>
      <c r="BW182" s="178"/>
      <c r="BX182" s="179"/>
      <c r="BY182" s="179"/>
      <c r="BZ182" s="179"/>
      <c r="CA182" s="179"/>
      <c r="CB182" s="179"/>
      <c r="CC182" s="179"/>
      <c r="CD182" s="179"/>
      <c r="CE182" s="32"/>
      <c r="CF182" s="32"/>
      <c r="CG182" s="179"/>
      <c r="CH182" s="32"/>
      <c r="CI182" s="32"/>
      <c r="CJ182" s="179"/>
      <c r="CK182" s="32"/>
      <c r="CL182" s="32"/>
      <c r="CM182" s="179"/>
      <c r="CN182" s="32"/>
      <c r="CO182" s="32"/>
      <c r="CP182" s="179"/>
      <c r="CQ182" s="32"/>
      <c r="CR182" s="32"/>
      <c r="CS182" s="179"/>
      <c r="CT182" s="32"/>
      <c r="CU182" s="32"/>
      <c r="CV182" s="179"/>
      <c r="CW182" s="32"/>
      <c r="CX182" s="32"/>
      <c r="CY182" s="179"/>
      <c r="CZ182" s="32"/>
      <c r="DA182" s="32"/>
      <c r="DB182" s="179"/>
      <c r="DC182" s="32"/>
      <c r="DD182" s="32"/>
      <c r="DE182" s="179"/>
      <c r="DF182" s="32"/>
      <c r="DG182" s="32"/>
      <c r="DH182" s="179"/>
    </row>
    <row r="183" spans="1:112" s="36" customFormat="1" ht="63" x14ac:dyDescent="0.25">
      <c r="A183" s="111" t="s">
        <v>348</v>
      </c>
      <c r="B183" s="35">
        <f t="shared" si="23"/>
        <v>9422.2000000000007</v>
      </c>
      <c r="C183" s="35">
        <f t="shared" si="23"/>
        <v>0</v>
      </c>
      <c r="D183" s="32">
        <f t="shared" si="14"/>
        <v>0</v>
      </c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>
        <v>0</v>
      </c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65"/>
      <c r="AP183" s="65"/>
      <c r="AQ183" s="65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65"/>
      <c r="BE183" s="65"/>
      <c r="BF183" s="65"/>
      <c r="BG183" s="32"/>
      <c r="BH183" s="32"/>
      <c r="BI183" s="32"/>
      <c r="BJ183" s="32"/>
      <c r="BK183" s="32"/>
      <c r="BL183" s="32"/>
      <c r="BM183" s="32">
        <v>9422.2000000000007</v>
      </c>
      <c r="BN183" s="32"/>
      <c r="BO183" s="32">
        <f t="shared" si="21"/>
        <v>0</v>
      </c>
      <c r="BP183" s="32"/>
      <c r="BQ183" s="32"/>
      <c r="BR183" s="32"/>
      <c r="BS183" s="178"/>
      <c r="BT183" s="178"/>
      <c r="BU183" s="178"/>
      <c r="BV183" s="178"/>
      <c r="BW183" s="178"/>
      <c r="BX183" s="179"/>
      <c r="BY183" s="179"/>
      <c r="BZ183" s="179"/>
      <c r="CA183" s="179"/>
      <c r="CB183" s="179"/>
      <c r="CC183" s="179"/>
      <c r="CD183" s="179"/>
      <c r="CE183" s="32"/>
      <c r="CF183" s="32"/>
      <c r="CG183" s="179"/>
      <c r="CH183" s="32"/>
      <c r="CI183" s="32"/>
      <c r="CJ183" s="179"/>
      <c r="CK183" s="32"/>
      <c r="CL183" s="32"/>
      <c r="CM183" s="179"/>
      <c r="CN183" s="32"/>
      <c r="CO183" s="32"/>
      <c r="CP183" s="179"/>
      <c r="CQ183" s="32"/>
      <c r="CR183" s="32"/>
      <c r="CS183" s="179"/>
      <c r="CT183" s="32"/>
      <c r="CU183" s="32"/>
      <c r="CV183" s="179"/>
      <c r="CW183" s="32"/>
      <c r="CX183" s="32"/>
      <c r="CY183" s="179"/>
      <c r="CZ183" s="32"/>
      <c r="DA183" s="32"/>
      <c r="DB183" s="179"/>
      <c r="DC183" s="32"/>
      <c r="DD183" s="32"/>
      <c r="DE183" s="179"/>
      <c r="DF183" s="32"/>
      <c r="DG183" s="32"/>
      <c r="DH183" s="179"/>
    </row>
    <row r="184" spans="1:112" s="36" customFormat="1" ht="47.25" x14ac:dyDescent="0.25">
      <c r="A184" s="111" t="s">
        <v>359</v>
      </c>
      <c r="B184" s="35">
        <f t="shared" si="23"/>
        <v>32.1</v>
      </c>
      <c r="C184" s="35">
        <f t="shared" si="23"/>
        <v>3.1</v>
      </c>
      <c r="D184" s="32">
        <f t="shared" si="14"/>
        <v>9.657320872274143</v>
      </c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65"/>
      <c r="AP184" s="65"/>
      <c r="AQ184" s="65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65"/>
      <c r="BE184" s="65"/>
      <c r="BF184" s="65"/>
      <c r="BG184" s="32">
        <v>32.1</v>
      </c>
      <c r="BH184" s="32">
        <v>3.1</v>
      </c>
      <c r="BI184" s="32">
        <f t="shared" si="22"/>
        <v>9.657320872274143</v>
      </c>
      <c r="BJ184" s="32"/>
      <c r="BK184" s="32"/>
      <c r="BL184" s="32"/>
      <c r="BM184" s="32"/>
      <c r="BN184" s="32"/>
      <c r="BO184" s="32"/>
      <c r="BP184" s="32"/>
      <c r="BQ184" s="32"/>
      <c r="BR184" s="32"/>
      <c r="BS184" s="178"/>
      <c r="BT184" s="178"/>
      <c r="BU184" s="178"/>
      <c r="BV184" s="178"/>
      <c r="BW184" s="178"/>
      <c r="BX184" s="179"/>
      <c r="BY184" s="179"/>
      <c r="BZ184" s="179"/>
      <c r="CA184" s="179"/>
      <c r="CB184" s="179"/>
      <c r="CC184" s="179"/>
      <c r="CD184" s="179"/>
      <c r="CE184" s="32"/>
      <c r="CF184" s="32"/>
      <c r="CG184" s="179"/>
      <c r="CH184" s="32"/>
      <c r="CI184" s="32"/>
      <c r="CJ184" s="179"/>
      <c r="CK184" s="32"/>
      <c r="CL184" s="32"/>
      <c r="CM184" s="179"/>
      <c r="CN184" s="32"/>
      <c r="CO184" s="32"/>
      <c r="CP184" s="179"/>
      <c r="CQ184" s="32"/>
      <c r="CR184" s="32"/>
      <c r="CS184" s="179"/>
      <c r="CT184" s="32"/>
      <c r="CU184" s="32"/>
      <c r="CV184" s="179"/>
      <c r="CW184" s="32"/>
      <c r="CX184" s="32"/>
      <c r="CY184" s="179"/>
      <c r="CZ184" s="32"/>
      <c r="DA184" s="32"/>
      <c r="DB184" s="179"/>
      <c r="DC184" s="32"/>
      <c r="DD184" s="32"/>
      <c r="DE184" s="179"/>
      <c r="DF184" s="32"/>
      <c r="DG184" s="32"/>
      <c r="DH184" s="179"/>
    </row>
    <row r="185" spans="1:112" s="36" customFormat="1" ht="47.25" x14ac:dyDescent="0.25">
      <c r="A185" s="111" t="s">
        <v>360</v>
      </c>
      <c r="B185" s="35">
        <f t="shared" si="23"/>
        <v>112.1</v>
      </c>
      <c r="C185" s="35">
        <f t="shared" si="23"/>
        <v>4.5</v>
      </c>
      <c r="D185" s="32">
        <f t="shared" si="14"/>
        <v>4.0142729705619979</v>
      </c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65"/>
      <c r="AP185" s="65"/>
      <c r="AQ185" s="65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65"/>
      <c r="BE185" s="65"/>
      <c r="BF185" s="65"/>
      <c r="BG185" s="32">
        <v>112.1</v>
      </c>
      <c r="BH185" s="32">
        <v>4.5</v>
      </c>
      <c r="BI185" s="32">
        <f t="shared" si="22"/>
        <v>4.0142729705619979</v>
      </c>
      <c r="BJ185" s="32"/>
      <c r="BK185" s="32"/>
      <c r="BL185" s="32"/>
      <c r="BM185" s="32"/>
      <c r="BN185" s="32"/>
      <c r="BO185" s="32"/>
      <c r="BP185" s="32"/>
      <c r="BQ185" s="32"/>
      <c r="BR185" s="32"/>
      <c r="BS185" s="178"/>
      <c r="BT185" s="178"/>
      <c r="BU185" s="178"/>
      <c r="BV185" s="178"/>
      <c r="BW185" s="178"/>
      <c r="BX185" s="179"/>
      <c r="BY185" s="179"/>
      <c r="BZ185" s="179"/>
      <c r="CA185" s="179"/>
      <c r="CB185" s="179"/>
      <c r="CC185" s="179"/>
      <c r="CD185" s="179"/>
      <c r="CE185" s="32"/>
      <c r="CF185" s="32"/>
      <c r="CG185" s="179"/>
      <c r="CH185" s="32"/>
      <c r="CI185" s="32"/>
      <c r="CJ185" s="179"/>
      <c r="CK185" s="32"/>
      <c r="CL185" s="32"/>
      <c r="CM185" s="179"/>
      <c r="CN185" s="32"/>
      <c r="CO185" s="32"/>
      <c r="CP185" s="179"/>
      <c r="CQ185" s="32"/>
      <c r="CR185" s="32"/>
      <c r="CS185" s="179"/>
      <c r="CT185" s="32"/>
      <c r="CU185" s="32"/>
      <c r="CV185" s="179"/>
      <c r="CW185" s="32"/>
      <c r="CX185" s="32"/>
      <c r="CY185" s="179"/>
      <c r="CZ185" s="32"/>
      <c r="DA185" s="32"/>
      <c r="DB185" s="179"/>
      <c r="DC185" s="32"/>
      <c r="DD185" s="32"/>
      <c r="DE185" s="179"/>
      <c r="DF185" s="32"/>
      <c r="DG185" s="32"/>
      <c r="DH185" s="179"/>
    </row>
    <row r="186" spans="1:112" s="36" customFormat="1" ht="47.25" x14ac:dyDescent="0.25">
      <c r="A186" s="111" t="s">
        <v>361</v>
      </c>
      <c r="B186" s="35">
        <f t="shared" si="23"/>
        <v>500</v>
      </c>
      <c r="C186" s="35">
        <f t="shared" si="23"/>
        <v>0</v>
      </c>
      <c r="D186" s="32">
        <f t="shared" si="14"/>
        <v>0</v>
      </c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65"/>
      <c r="AP186" s="65"/>
      <c r="AQ186" s="65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65"/>
      <c r="BE186" s="65"/>
      <c r="BF186" s="65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178"/>
      <c r="BT186" s="178"/>
      <c r="BU186" s="178"/>
      <c r="BV186" s="178"/>
      <c r="BW186" s="178"/>
      <c r="BX186" s="179"/>
      <c r="BY186" s="179"/>
      <c r="BZ186" s="179"/>
      <c r="CA186" s="179"/>
      <c r="CB186" s="179"/>
      <c r="CC186" s="179"/>
      <c r="CD186" s="179"/>
      <c r="CE186" s="32"/>
      <c r="CF186" s="32"/>
      <c r="CG186" s="179"/>
      <c r="CH186" s="32"/>
      <c r="CI186" s="32"/>
      <c r="CJ186" s="179"/>
      <c r="CK186" s="32"/>
      <c r="CL186" s="32"/>
      <c r="CM186" s="179"/>
      <c r="CN186" s="32"/>
      <c r="CO186" s="32"/>
      <c r="CP186" s="179"/>
      <c r="CQ186" s="32">
        <v>500</v>
      </c>
      <c r="CR186" s="32"/>
      <c r="CS186" s="179"/>
      <c r="CT186" s="32"/>
      <c r="CU186" s="32"/>
      <c r="CV186" s="179"/>
      <c r="CW186" s="32"/>
      <c r="CX186" s="32"/>
      <c r="CY186" s="179"/>
      <c r="CZ186" s="32"/>
      <c r="DA186" s="32"/>
      <c r="DB186" s="179"/>
      <c r="DC186" s="32"/>
      <c r="DD186" s="32"/>
      <c r="DE186" s="179"/>
      <c r="DF186" s="32"/>
      <c r="DG186" s="32"/>
      <c r="DH186" s="179"/>
    </row>
    <row r="187" spans="1:112" s="36" customFormat="1" ht="47.25" x14ac:dyDescent="0.25">
      <c r="A187" s="111" t="s">
        <v>362</v>
      </c>
      <c r="B187" s="35">
        <f t="shared" si="23"/>
        <v>37.799999999999997</v>
      </c>
      <c r="C187" s="35">
        <f t="shared" si="23"/>
        <v>5.7</v>
      </c>
      <c r="D187" s="32">
        <f t="shared" si="14"/>
        <v>15.079365079365081</v>
      </c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65"/>
      <c r="AP187" s="65"/>
      <c r="AQ187" s="65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65"/>
      <c r="BE187" s="65"/>
      <c r="BF187" s="65"/>
      <c r="BG187" s="32">
        <v>37.799999999999997</v>
      </c>
      <c r="BH187" s="32">
        <v>5.7</v>
      </c>
      <c r="BI187" s="32">
        <f t="shared" si="22"/>
        <v>15.079365079365081</v>
      </c>
      <c r="BJ187" s="32"/>
      <c r="BK187" s="32"/>
      <c r="BL187" s="32"/>
      <c r="BM187" s="32"/>
      <c r="BN187" s="32"/>
      <c r="BO187" s="32"/>
      <c r="BP187" s="32"/>
      <c r="BQ187" s="32"/>
      <c r="BR187" s="32"/>
      <c r="BS187" s="178"/>
      <c r="BT187" s="178"/>
      <c r="BU187" s="178"/>
      <c r="BV187" s="178"/>
      <c r="BW187" s="178"/>
      <c r="BX187" s="179"/>
      <c r="BY187" s="179"/>
      <c r="BZ187" s="179"/>
      <c r="CA187" s="179"/>
      <c r="CB187" s="179"/>
      <c r="CC187" s="179"/>
      <c r="CD187" s="179"/>
      <c r="CE187" s="32"/>
      <c r="CF187" s="32"/>
      <c r="CG187" s="179"/>
      <c r="CH187" s="32"/>
      <c r="CI187" s="32"/>
      <c r="CJ187" s="179"/>
      <c r="CK187" s="32"/>
      <c r="CL187" s="32"/>
      <c r="CM187" s="179"/>
      <c r="CN187" s="32"/>
      <c r="CO187" s="32"/>
      <c r="CP187" s="179"/>
      <c r="CQ187" s="32"/>
      <c r="CR187" s="32"/>
      <c r="CS187" s="179"/>
      <c r="CT187" s="32"/>
      <c r="CU187" s="32"/>
      <c r="CV187" s="179"/>
      <c r="CW187" s="32"/>
      <c r="CX187" s="32"/>
      <c r="CY187" s="179"/>
      <c r="CZ187" s="32"/>
      <c r="DA187" s="32"/>
      <c r="DB187" s="179"/>
      <c r="DC187" s="32"/>
      <c r="DD187" s="32"/>
      <c r="DE187" s="179"/>
      <c r="DF187" s="32"/>
      <c r="DG187" s="32"/>
      <c r="DH187" s="179"/>
    </row>
    <row r="188" spans="1:112" s="36" customFormat="1" ht="47.25" x14ac:dyDescent="0.25">
      <c r="A188" s="111" t="s">
        <v>363</v>
      </c>
      <c r="B188" s="35">
        <f t="shared" si="23"/>
        <v>32.1</v>
      </c>
      <c r="C188" s="35">
        <f t="shared" si="23"/>
        <v>3</v>
      </c>
      <c r="D188" s="32">
        <f t="shared" si="14"/>
        <v>9.3457943925233646</v>
      </c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65"/>
      <c r="AP188" s="65"/>
      <c r="AQ188" s="65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65"/>
      <c r="BE188" s="65"/>
      <c r="BF188" s="65"/>
      <c r="BG188" s="32">
        <v>32.1</v>
      </c>
      <c r="BH188" s="32">
        <v>3</v>
      </c>
      <c r="BI188" s="32">
        <f t="shared" si="22"/>
        <v>9.3457943925233646</v>
      </c>
      <c r="BJ188" s="32"/>
      <c r="BK188" s="32"/>
      <c r="BL188" s="32"/>
      <c r="BM188" s="32"/>
      <c r="BN188" s="32"/>
      <c r="BO188" s="32"/>
      <c r="BP188" s="32"/>
      <c r="BQ188" s="32"/>
      <c r="BR188" s="32"/>
      <c r="BS188" s="178"/>
      <c r="BT188" s="178"/>
      <c r="BU188" s="178"/>
      <c r="BV188" s="178"/>
      <c r="BW188" s="178"/>
      <c r="BX188" s="179"/>
      <c r="BY188" s="179"/>
      <c r="BZ188" s="179"/>
      <c r="CA188" s="179"/>
      <c r="CB188" s="179"/>
      <c r="CC188" s="179"/>
      <c r="CD188" s="179"/>
      <c r="CE188" s="32"/>
      <c r="CF188" s="32"/>
      <c r="CG188" s="179"/>
      <c r="CH188" s="32"/>
      <c r="CI188" s="32"/>
      <c r="CJ188" s="179"/>
      <c r="CK188" s="32"/>
      <c r="CL188" s="32"/>
      <c r="CM188" s="179"/>
      <c r="CN188" s="32"/>
      <c r="CO188" s="32"/>
      <c r="CP188" s="179"/>
      <c r="CQ188" s="32"/>
      <c r="CR188" s="32"/>
      <c r="CS188" s="179"/>
      <c r="CT188" s="32"/>
      <c r="CU188" s="32"/>
      <c r="CV188" s="179"/>
      <c r="CW188" s="32"/>
      <c r="CX188" s="32"/>
      <c r="CY188" s="179"/>
      <c r="CZ188" s="32"/>
      <c r="DA188" s="32"/>
      <c r="DB188" s="179"/>
      <c r="DC188" s="32"/>
      <c r="DD188" s="32"/>
      <c r="DE188" s="179"/>
      <c r="DF188" s="32"/>
      <c r="DG188" s="32"/>
      <c r="DH188" s="179"/>
    </row>
    <row r="189" spans="1:112" s="36" customFormat="1" ht="47.25" x14ac:dyDescent="0.25">
      <c r="A189" s="111" t="s">
        <v>364</v>
      </c>
      <c r="B189" s="35">
        <f t="shared" si="23"/>
        <v>10219.200000000001</v>
      </c>
      <c r="C189" s="35">
        <f t="shared" si="23"/>
        <v>14.3</v>
      </c>
      <c r="D189" s="32">
        <f t="shared" si="14"/>
        <v>0.13993267574761234</v>
      </c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65"/>
      <c r="AP189" s="65"/>
      <c r="AQ189" s="65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65"/>
      <c r="BE189" s="65"/>
      <c r="BF189" s="65"/>
      <c r="BG189" s="32">
        <v>88.7</v>
      </c>
      <c r="BH189" s="32">
        <v>14.3</v>
      </c>
      <c r="BI189" s="32">
        <f t="shared" si="22"/>
        <v>16.121758737316799</v>
      </c>
      <c r="BJ189" s="32"/>
      <c r="BK189" s="32"/>
      <c r="BL189" s="32"/>
      <c r="BM189" s="32">
        <v>10130.5</v>
      </c>
      <c r="BN189" s="32"/>
      <c r="BO189" s="32"/>
      <c r="BP189" s="32"/>
      <c r="BQ189" s="32"/>
      <c r="BR189" s="32"/>
      <c r="BS189" s="178"/>
      <c r="BT189" s="178"/>
      <c r="BU189" s="178"/>
      <c r="BV189" s="178"/>
      <c r="BW189" s="178"/>
      <c r="BX189" s="179"/>
      <c r="BY189" s="179"/>
      <c r="BZ189" s="179"/>
      <c r="CA189" s="179"/>
      <c r="CB189" s="179"/>
      <c r="CC189" s="179"/>
      <c r="CD189" s="179"/>
      <c r="CE189" s="32"/>
      <c r="CF189" s="32"/>
      <c r="CG189" s="179"/>
      <c r="CH189" s="32"/>
      <c r="CI189" s="32"/>
      <c r="CJ189" s="179"/>
      <c r="CK189" s="32"/>
      <c r="CL189" s="32"/>
      <c r="CM189" s="179"/>
      <c r="CN189" s="32"/>
      <c r="CO189" s="32"/>
      <c r="CP189" s="179"/>
      <c r="CQ189" s="32"/>
      <c r="CR189" s="32"/>
      <c r="CS189" s="179"/>
      <c r="CT189" s="32"/>
      <c r="CU189" s="32"/>
      <c r="CV189" s="179"/>
      <c r="CW189" s="32"/>
      <c r="CX189" s="32"/>
      <c r="CY189" s="179"/>
      <c r="CZ189" s="32"/>
      <c r="DA189" s="32"/>
      <c r="DB189" s="179"/>
      <c r="DC189" s="32"/>
      <c r="DD189" s="32"/>
      <c r="DE189" s="179"/>
      <c r="DF189" s="32"/>
      <c r="DG189" s="32"/>
      <c r="DH189" s="179"/>
    </row>
    <row r="190" spans="1:112" s="36" customFormat="1" ht="47.25" x14ac:dyDescent="0.25">
      <c r="A190" s="111" t="s">
        <v>365</v>
      </c>
      <c r="B190" s="35">
        <f t="shared" si="23"/>
        <v>126.2</v>
      </c>
      <c r="C190" s="35">
        <f t="shared" si="23"/>
        <v>10</v>
      </c>
      <c r="D190" s="32">
        <f t="shared" si="14"/>
        <v>7.9239302694136287</v>
      </c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65"/>
      <c r="AP190" s="65"/>
      <c r="AQ190" s="65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65"/>
      <c r="BE190" s="65"/>
      <c r="BF190" s="65"/>
      <c r="BG190" s="32">
        <v>126.2</v>
      </c>
      <c r="BH190" s="32">
        <v>10</v>
      </c>
      <c r="BI190" s="32">
        <f t="shared" si="22"/>
        <v>7.9239302694136287</v>
      </c>
      <c r="BJ190" s="32"/>
      <c r="BK190" s="32"/>
      <c r="BL190" s="32"/>
      <c r="BM190" s="32"/>
      <c r="BN190" s="32"/>
      <c r="BO190" s="32"/>
      <c r="BP190" s="32"/>
      <c r="BQ190" s="32"/>
      <c r="BR190" s="32"/>
      <c r="BS190" s="178"/>
      <c r="BT190" s="178"/>
      <c r="BU190" s="178"/>
      <c r="BV190" s="178"/>
      <c r="BW190" s="178"/>
      <c r="BX190" s="179"/>
      <c r="BY190" s="179"/>
      <c r="BZ190" s="179"/>
      <c r="CA190" s="179"/>
      <c r="CB190" s="179"/>
      <c r="CC190" s="179"/>
      <c r="CD190" s="179"/>
      <c r="CE190" s="32"/>
      <c r="CF190" s="32"/>
      <c r="CG190" s="179"/>
      <c r="CH190" s="32"/>
      <c r="CI190" s="32"/>
      <c r="CJ190" s="179"/>
      <c r="CK190" s="32"/>
      <c r="CL190" s="32"/>
      <c r="CM190" s="179"/>
      <c r="CN190" s="32"/>
      <c r="CO190" s="32"/>
      <c r="CP190" s="179"/>
      <c r="CQ190" s="32"/>
      <c r="CR190" s="32"/>
      <c r="CS190" s="179"/>
      <c r="CT190" s="32"/>
      <c r="CU190" s="32"/>
      <c r="CV190" s="179"/>
      <c r="CW190" s="32"/>
      <c r="CX190" s="32"/>
      <c r="CY190" s="179"/>
      <c r="CZ190" s="32"/>
      <c r="DA190" s="32"/>
      <c r="DB190" s="179"/>
      <c r="DC190" s="32"/>
      <c r="DD190" s="32"/>
      <c r="DE190" s="179"/>
      <c r="DF190" s="32"/>
      <c r="DG190" s="32"/>
      <c r="DH190" s="179"/>
    </row>
    <row r="191" spans="1:112" s="36" customFormat="1" ht="47.25" x14ac:dyDescent="0.25">
      <c r="A191" s="111" t="s">
        <v>366</v>
      </c>
      <c r="B191" s="35">
        <f t="shared" si="23"/>
        <v>37.799999999999997</v>
      </c>
      <c r="C191" s="35">
        <f t="shared" si="23"/>
        <v>4.0999999999999996</v>
      </c>
      <c r="D191" s="32">
        <f t="shared" si="14"/>
        <v>10.846560846560847</v>
      </c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65"/>
      <c r="AP191" s="65"/>
      <c r="AQ191" s="65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65"/>
      <c r="BE191" s="65"/>
      <c r="BF191" s="65"/>
      <c r="BG191" s="32">
        <v>37.799999999999997</v>
      </c>
      <c r="BH191" s="32">
        <v>4.0999999999999996</v>
      </c>
      <c r="BI191" s="32">
        <f t="shared" si="22"/>
        <v>10.846560846560847</v>
      </c>
      <c r="BJ191" s="32"/>
      <c r="BK191" s="32"/>
      <c r="BL191" s="32"/>
      <c r="BM191" s="32"/>
      <c r="BN191" s="32"/>
      <c r="BO191" s="32"/>
      <c r="BP191" s="32"/>
      <c r="BQ191" s="32"/>
      <c r="BR191" s="32"/>
      <c r="BS191" s="178"/>
      <c r="BT191" s="178"/>
      <c r="BU191" s="178"/>
      <c r="BV191" s="178"/>
      <c r="BW191" s="178"/>
      <c r="BX191" s="179"/>
      <c r="BY191" s="179"/>
      <c r="BZ191" s="179"/>
      <c r="CA191" s="179"/>
      <c r="CB191" s="179"/>
      <c r="CC191" s="179"/>
      <c r="CD191" s="179"/>
      <c r="CE191" s="32"/>
      <c r="CF191" s="32"/>
      <c r="CG191" s="179"/>
      <c r="CH191" s="32"/>
      <c r="CI191" s="32"/>
      <c r="CJ191" s="179"/>
      <c r="CK191" s="32"/>
      <c r="CL191" s="32"/>
      <c r="CM191" s="179"/>
      <c r="CN191" s="32"/>
      <c r="CO191" s="32"/>
      <c r="CP191" s="179"/>
      <c r="CQ191" s="32"/>
      <c r="CR191" s="32"/>
      <c r="CS191" s="179"/>
      <c r="CT191" s="32"/>
      <c r="CU191" s="32"/>
      <c r="CV191" s="179"/>
      <c r="CW191" s="32"/>
      <c r="CX191" s="32"/>
      <c r="CY191" s="179"/>
      <c r="CZ191" s="32"/>
      <c r="DA191" s="32"/>
      <c r="DB191" s="179"/>
      <c r="DC191" s="32"/>
      <c r="DD191" s="32"/>
      <c r="DE191" s="179"/>
      <c r="DF191" s="32"/>
      <c r="DG191" s="32"/>
      <c r="DH191" s="179"/>
    </row>
    <row r="192" spans="1:112" s="36" customFormat="1" ht="63" x14ac:dyDescent="0.25">
      <c r="A192" s="111" t="s">
        <v>367</v>
      </c>
      <c r="B192" s="35">
        <f t="shared" si="23"/>
        <v>32.1</v>
      </c>
      <c r="C192" s="35">
        <f t="shared" si="23"/>
        <v>3.1</v>
      </c>
      <c r="D192" s="32">
        <f t="shared" si="14"/>
        <v>9.657320872274143</v>
      </c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65"/>
      <c r="AP192" s="65"/>
      <c r="AQ192" s="65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65"/>
      <c r="BE192" s="65"/>
      <c r="BF192" s="65"/>
      <c r="BG192" s="32">
        <v>32.1</v>
      </c>
      <c r="BH192" s="32">
        <v>3.1</v>
      </c>
      <c r="BI192" s="32">
        <f t="shared" si="22"/>
        <v>9.657320872274143</v>
      </c>
      <c r="BJ192" s="32"/>
      <c r="BK192" s="32"/>
      <c r="BL192" s="32"/>
      <c r="BM192" s="32"/>
      <c r="BN192" s="32"/>
      <c r="BO192" s="32"/>
      <c r="BP192" s="32"/>
      <c r="BQ192" s="32"/>
      <c r="BR192" s="32"/>
      <c r="BS192" s="178"/>
      <c r="BT192" s="178"/>
      <c r="BU192" s="178"/>
      <c r="BV192" s="178"/>
      <c r="BW192" s="178"/>
      <c r="BX192" s="179"/>
      <c r="BY192" s="179"/>
      <c r="BZ192" s="179"/>
      <c r="CA192" s="179"/>
      <c r="CB192" s="179"/>
      <c r="CC192" s="179"/>
      <c r="CD192" s="179"/>
      <c r="CE192" s="32"/>
      <c r="CF192" s="32"/>
      <c r="CG192" s="179"/>
      <c r="CH192" s="32"/>
      <c r="CI192" s="32"/>
      <c r="CJ192" s="179"/>
      <c r="CK192" s="32"/>
      <c r="CL192" s="32"/>
      <c r="CM192" s="179"/>
      <c r="CN192" s="32"/>
      <c r="CO192" s="32"/>
      <c r="CP192" s="179"/>
      <c r="CQ192" s="32"/>
      <c r="CR192" s="32"/>
      <c r="CS192" s="179"/>
      <c r="CT192" s="32"/>
      <c r="CU192" s="32"/>
      <c r="CV192" s="179"/>
      <c r="CW192" s="32"/>
      <c r="CX192" s="32"/>
      <c r="CY192" s="179"/>
      <c r="CZ192" s="32"/>
      <c r="DA192" s="32"/>
      <c r="DB192" s="179"/>
      <c r="DC192" s="32"/>
      <c r="DD192" s="32"/>
      <c r="DE192" s="179"/>
      <c r="DF192" s="32"/>
      <c r="DG192" s="32"/>
      <c r="DH192" s="179"/>
    </row>
    <row r="193" spans="1:112" s="36" customFormat="1" ht="47.25" x14ac:dyDescent="0.25">
      <c r="A193" s="111" t="s">
        <v>368</v>
      </c>
      <c r="B193" s="35">
        <f t="shared" si="23"/>
        <v>575.70000000000005</v>
      </c>
      <c r="C193" s="35">
        <f t="shared" si="23"/>
        <v>4.4000000000000004</v>
      </c>
      <c r="D193" s="32">
        <f t="shared" si="14"/>
        <v>0.76428695501129063</v>
      </c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65"/>
      <c r="AP193" s="65"/>
      <c r="AQ193" s="65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65"/>
      <c r="BE193" s="65"/>
      <c r="BF193" s="65"/>
      <c r="BG193" s="32">
        <v>75.7</v>
      </c>
      <c r="BH193" s="32">
        <v>4.4000000000000004</v>
      </c>
      <c r="BI193" s="32">
        <f t="shared" si="22"/>
        <v>5.8124174372523116</v>
      </c>
      <c r="BJ193" s="32"/>
      <c r="BK193" s="32"/>
      <c r="BL193" s="32"/>
      <c r="BM193" s="32"/>
      <c r="BN193" s="32"/>
      <c r="BO193" s="32"/>
      <c r="BP193" s="32"/>
      <c r="BQ193" s="32"/>
      <c r="BR193" s="32"/>
      <c r="BS193" s="178"/>
      <c r="BT193" s="178"/>
      <c r="BU193" s="178"/>
      <c r="BV193" s="178"/>
      <c r="BW193" s="178"/>
      <c r="BX193" s="179"/>
      <c r="BY193" s="179"/>
      <c r="BZ193" s="179"/>
      <c r="CA193" s="179"/>
      <c r="CB193" s="179"/>
      <c r="CC193" s="179"/>
      <c r="CD193" s="179"/>
      <c r="CE193" s="32"/>
      <c r="CF193" s="32"/>
      <c r="CG193" s="179"/>
      <c r="CH193" s="32"/>
      <c r="CI193" s="32"/>
      <c r="CJ193" s="179"/>
      <c r="CK193" s="32"/>
      <c r="CL193" s="32"/>
      <c r="CM193" s="179"/>
      <c r="CN193" s="32"/>
      <c r="CO193" s="32"/>
      <c r="CP193" s="179"/>
      <c r="CQ193" s="32">
        <v>500</v>
      </c>
      <c r="CR193" s="32"/>
      <c r="CS193" s="179"/>
      <c r="CT193" s="32"/>
      <c r="CU193" s="32"/>
      <c r="CV193" s="179"/>
      <c r="CW193" s="32"/>
      <c r="CX193" s="32"/>
      <c r="CY193" s="179"/>
      <c r="CZ193" s="32"/>
      <c r="DA193" s="32"/>
      <c r="DB193" s="179"/>
      <c r="DC193" s="32"/>
      <c r="DD193" s="32"/>
      <c r="DE193" s="179"/>
      <c r="DF193" s="32"/>
      <c r="DG193" s="32"/>
      <c r="DH193" s="179"/>
    </row>
    <row r="194" spans="1:112" s="36" customFormat="1" ht="47.25" x14ac:dyDescent="0.25">
      <c r="A194" s="111" t="s">
        <v>369</v>
      </c>
      <c r="B194" s="35">
        <f t="shared" si="23"/>
        <v>55.3</v>
      </c>
      <c r="C194" s="35">
        <f t="shared" si="23"/>
        <v>3.1</v>
      </c>
      <c r="D194" s="32">
        <f t="shared" si="14"/>
        <v>5.6057866184448466</v>
      </c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65"/>
      <c r="AP194" s="65"/>
      <c r="AQ194" s="65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65"/>
      <c r="BE194" s="65"/>
      <c r="BF194" s="65"/>
      <c r="BG194" s="32">
        <v>55.3</v>
      </c>
      <c r="BH194" s="32">
        <v>3.1</v>
      </c>
      <c r="BI194" s="32">
        <f t="shared" si="22"/>
        <v>5.6057866184448466</v>
      </c>
      <c r="BJ194" s="32"/>
      <c r="BK194" s="32"/>
      <c r="BL194" s="32"/>
      <c r="BM194" s="32"/>
      <c r="BN194" s="32"/>
      <c r="BO194" s="32"/>
      <c r="BP194" s="32"/>
      <c r="BQ194" s="32"/>
      <c r="BR194" s="32"/>
      <c r="BS194" s="178"/>
      <c r="BT194" s="178"/>
      <c r="BU194" s="178"/>
      <c r="BV194" s="178"/>
      <c r="BW194" s="178"/>
      <c r="BX194" s="179"/>
      <c r="BY194" s="179"/>
      <c r="BZ194" s="179"/>
      <c r="CA194" s="179"/>
      <c r="CB194" s="179"/>
      <c r="CC194" s="179"/>
      <c r="CD194" s="179"/>
      <c r="CE194" s="32"/>
      <c r="CF194" s="32"/>
      <c r="CG194" s="179"/>
      <c r="CH194" s="32"/>
      <c r="CI194" s="32"/>
      <c r="CJ194" s="179"/>
      <c r="CK194" s="32"/>
      <c r="CL194" s="32"/>
      <c r="CM194" s="179"/>
      <c r="CN194" s="32"/>
      <c r="CO194" s="32"/>
      <c r="CP194" s="179"/>
      <c r="CQ194" s="32"/>
      <c r="CR194" s="32"/>
      <c r="CS194" s="179"/>
      <c r="CT194" s="32"/>
      <c r="CU194" s="32"/>
      <c r="CV194" s="179"/>
      <c r="CW194" s="32"/>
      <c r="CX194" s="32"/>
      <c r="CY194" s="179"/>
      <c r="CZ194" s="32"/>
      <c r="DA194" s="32"/>
      <c r="DB194" s="179"/>
      <c r="DC194" s="32"/>
      <c r="DD194" s="32"/>
      <c r="DE194" s="179"/>
      <c r="DF194" s="32"/>
      <c r="DG194" s="32"/>
      <c r="DH194" s="179"/>
    </row>
    <row r="195" spans="1:112" s="36" customFormat="1" ht="63" x14ac:dyDescent="0.25">
      <c r="A195" s="111" t="s">
        <v>565</v>
      </c>
      <c r="B195" s="35">
        <f t="shared" si="23"/>
        <v>949.4</v>
      </c>
      <c r="C195" s="35">
        <f t="shared" si="23"/>
        <v>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65"/>
      <c r="AP195" s="65"/>
      <c r="AQ195" s="65"/>
      <c r="AR195" s="32"/>
      <c r="AS195" s="32"/>
      <c r="AT195" s="32"/>
      <c r="AU195" s="32"/>
      <c r="AV195" s="32"/>
      <c r="AW195" s="32"/>
      <c r="AX195" s="32">
        <v>928.5</v>
      </c>
      <c r="AY195" s="32"/>
      <c r="AZ195" s="32"/>
      <c r="BA195" s="32"/>
      <c r="BB195" s="32"/>
      <c r="BC195" s="32"/>
      <c r="BD195" s="65"/>
      <c r="BE195" s="65"/>
      <c r="BF195" s="65"/>
      <c r="BG195" s="32">
        <v>20.9</v>
      </c>
      <c r="BH195" s="32"/>
      <c r="BI195" s="32">
        <f t="shared" si="22"/>
        <v>0</v>
      </c>
      <c r="BJ195" s="32"/>
      <c r="BK195" s="32"/>
      <c r="BL195" s="32"/>
      <c r="BM195" s="32"/>
      <c r="BN195" s="32"/>
      <c r="BO195" s="32"/>
      <c r="BP195" s="32"/>
      <c r="BQ195" s="32"/>
      <c r="BR195" s="32"/>
      <c r="BS195" s="178"/>
      <c r="BT195" s="178"/>
      <c r="BU195" s="178"/>
      <c r="BV195" s="178"/>
      <c r="BW195" s="178"/>
      <c r="BX195" s="179"/>
      <c r="BY195" s="179"/>
      <c r="BZ195" s="179"/>
      <c r="CA195" s="179"/>
      <c r="CB195" s="179"/>
      <c r="CC195" s="179"/>
      <c r="CD195" s="179"/>
      <c r="CE195" s="32"/>
      <c r="CF195" s="32"/>
      <c r="CG195" s="179"/>
      <c r="CH195" s="32"/>
      <c r="CI195" s="32"/>
      <c r="CJ195" s="179"/>
      <c r="CK195" s="32"/>
      <c r="CL195" s="32"/>
      <c r="CM195" s="179"/>
      <c r="CN195" s="32"/>
      <c r="CO195" s="32"/>
      <c r="CP195" s="179"/>
      <c r="CQ195" s="32"/>
      <c r="CR195" s="32"/>
      <c r="CS195" s="179"/>
      <c r="CT195" s="32"/>
      <c r="CU195" s="32"/>
      <c r="CV195" s="179"/>
      <c r="CW195" s="32"/>
      <c r="CX195" s="32"/>
      <c r="CY195" s="179"/>
      <c r="CZ195" s="32"/>
      <c r="DA195" s="32"/>
      <c r="DB195" s="179"/>
      <c r="DC195" s="32"/>
      <c r="DD195" s="32"/>
      <c r="DE195" s="179"/>
      <c r="DF195" s="32"/>
      <c r="DG195" s="32"/>
      <c r="DH195" s="179"/>
    </row>
    <row r="196" spans="1:112" s="36" customFormat="1" ht="63" x14ac:dyDescent="0.25">
      <c r="A196" s="111" t="s">
        <v>655</v>
      </c>
      <c r="B196" s="35">
        <f t="shared" si="23"/>
        <v>500</v>
      </c>
      <c r="C196" s="35">
        <f t="shared" si="23"/>
        <v>0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65"/>
      <c r="AP196" s="65"/>
      <c r="AQ196" s="65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65"/>
      <c r="BE196" s="65"/>
      <c r="BF196" s="65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178"/>
      <c r="BT196" s="178"/>
      <c r="BU196" s="178"/>
      <c r="BV196" s="178"/>
      <c r="BW196" s="178"/>
      <c r="BX196" s="179"/>
      <c r="BY196" s="179"/>
      <c r="BZ196" s="179"/>
      <c r="CA196" s="179"/>
      <c r="CB196" s="179"/>
      <c r="CC196" s="179"/>
      <c r="CD196" s="179"/>
      <c r="CE196" s="32"/>
      <c r="CF196" s="32"/>
      <c r="CG196" s="179"/>
      <c r="CH196" s="32"/>
      <c r="CI196" s="32"/>
      <c r="CJ196" s="179"/>
      <c r="CK196" s="32"/>
      <c r="CL196" s="32"/>
      <c r="CM196" s="179"/>
      <c r="CN196" s="32"/>
      <c r="CO196" s="32"/>
      <c r="CP196" s="179"/>
      <c r="CQ196" s="32">
        <v>500</v>
      </c>
      <c r="CR196" s="32"/>
      <c r="CS196" s="179"/>
      <c r="CT196" s="32"/>
      <c r="CU196" s="32"/>
      <c r="CV196" s="179"/>
      <c r="CW196" s="32"/>
      <c r="CX196" s="32"/>
      <c r="CY196" s="179"/>
      <c r="CZ196" s="32"/>
      <c r="DA196" s="32"/>
      <c r="DB196" s="179"/>
      <c r="DC196" s="32"/>
      <c r="DD196" s="32"/>
      <c r="DE196" s="179"/>
      <c r="DF196" s="32"/>
      <c r="DG196" s="32"/>
      <c r="DH196" s="179"/>
    </row>
    <row r="197" spans="1:112" s="36" customFormat="1" ht="47.25" x14ac:dyDescent="0.25">
      <c r="A197" s="111" t="s">
        <v>373</v>
      </c>
      <c r="B197" s="35">
        <f t="shared" si="23"/>
        <v>520.9</v>
      </c>
      <c r="C197" s="35">
        <f t="shared" si="23"/>
        <v>0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65"/>
      <c r="AP197" s="65"/>
      <c r="AQ197" s="65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65"/>
      <c r="BE197" s="65"/>
      <c r="BF197" s="65"/>
      <c r="BG197" s="32">
        <v>20.9</v>
      </c>
      <c r="BH197" s="32"/>
      <c r="BI197" s="32">
        <f t="shared" si="22"/>
        <v>0</v>
      </c>
      <c r="BJ197" s="32"/>
      <c r="BK197" s="32"/>
      <c r="BL197" s="32"/>
      <c r="BM197" s="32"/>
      <c r="BN197" s="32"/>
      <c r="BO197" s="32"/>
      <c r="BP197" s="32"/>
      <c r="BQ197" s="32"/>
      <c r="BR197" s="32"/>
      <c r="BS197" s="178"/>
      <c r="BT197" s="178"/>
      <c r="BU197" s="178"/>
      <c r="BV197" s="178"/>
      <c r="BW197" s="178"/>
      <c r="BX197" s="179"/>
      <c r="BY197" s="179"/>
      <c r="BZ197" s="179"/>
      <c r="CA197" s="179"/>
      <c r="CB197" s="179"/>
      <c r="CC197" s="179"/>
      <c r="CD197" s="179"/>
      <c r="CE197" s="32"/>
      <c r="CF197" s="32"/>
      <c r="CG197" s="179"/>
      <c r="CH197" s="32"/>
      <c r="CI197" s="32"/>
      <c r="CJ197" s="179"/>
      <c r="CK197" s="32"/>
      <c r="CL197" s="32"/>
      <c r="CM197" s="179"/>
      <c r="CN197" s="32"/>
      <c r="CO197" s="32"/>
      <c r="CP197" s="179"/>
      <c r="CQ197" s="32">
        <v>500</v>
      </c>
      <c r="CR197" s="32"/>
      <c r="CS197" s="179"/>
      <c r="CT197" s="32"/>
      <c r="CU197" s="32"/>
      <c r="CV197" s="179"/>
      <c r="CW197" s="32"/>
      <c r="CX197" s="32"/>
      <c r="CY197" s="179"/>
      <c r="CZ197" s="32"/>
      <c r="DA197" s="32"/>
      <c r="DB197" s="179"/>
      <c r="DC197" s="32"/>
      <c r="DD197" s="32"/>
      <c r="DE197" s="179"/>
      <c r="DF197" s="32"/>
      <c r="DG197" s="32"/>
      <c r="DH197" s="179"/>
    </row>
    <row r="198" spans="1:112" s="36" customFormat="1" ht="63" x14ac:dyDescent="0.25">
      <c r="A198" s="111" t="s">
        <v>374</v>
      </c>
      <c r="B198" s="35">
        <f t="shared" si="23"/>
        <v>44.5</v>
      </c>
      <c r="C198" s="35">
        <f t="shared" si="23"/>
        <v>0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65"/>
      <c r="AP198" s="65"/>
      <c r="AQ198" s="65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65"/>
      <c r="BE198" s="65"/>
      <c r="BF198" s="65"/>
      <c r="BG198" s="32">
        <v>44.5</v>
      </c>
      <c r="BH198" s="32"/>
      <c r="BI198" s="32">
        <f t="shared" si="22"/>
        <v>0</v>
      </c>
      <c r="BJ198" s="32"/>
      <c r="BK198" s="32"/>
      <c r="BL198" s="32"/>
      <c r="BM198" s="32"/>
      <c r="BN198" s="32"/>
      <c r="BO198" s="32"/>
      <c r="BP198" s="32"/>
      <c r="BQ198" s="32"/>
      <c r="BR198" s="32"/>
      <c r="BS198" s="178"/>
      <c r="BT198" s="178"/>
      <c r="BU198" s="178"/>
      <c r="BV198" s="178"/>
      <c r="BW198" s="178"/>
      <c r="BX198" s="179"/>
      <c r="BY198" s="179"/>
      <c r="BZ198" s="179"/>
      <c r="CA198" s="179"/>
      <c r="CB198" s="179"/>
      <c r="CC198" s="179"/>
      <c r="CD198" s="179"/>
      <c r="CE198" s="32"/>
      <c r="CF198" s="32"/>
      <c r="CG198" s="179"/>
      <c r="CH198" s="32"/>
      <c r="CI198" s="32"/>
      <c r="CJ198" s="179"/>
      <c r="CK198" s="32"/>
      <c r="CL198" s="32"/>
      <c r="CM198" s="179"/>
      <c r="CN198" s="32"/>
      <c r="CO198" s="32"/>
      <c r="CP198" s="179"/>
      <c r="CQ198" s="32"/>
      <c r="CR198" s="32"/>
      <c r="CS198" s="179"/>
      <c r="CT198" s="32"/>
      <c r="CU198" s="32"/>
      <c r="CV198" s="179"/>
      <c r="CW198" s="32"/>
      <c r="CX198" s="32"/>
      <c r="CY198" s="179"/>
      <c r="CZ198" s="32"/>
      <c r="DA198" s="32"/>
      <c r="DB198" s="179"/>
      <c r="DC198" s="32"/>
      <c r="DD198" s="32"/>
      <c r="DE198" s="179"/>
      <c r="DF198" s="32"/>
      <c r="DG198" s="32"/>
      <c r="DH198" s="179"/>
    </row>
    <row r="199" spans="1:112" s="36" customFormat="1" ht="63" x14ac:dyDescent="0.25">
      <c r="A199" s="111" t="s">
        <v>375</v>
      </c>
      <c r="B199" s="35">
        <f t="shared" si="23"/>
        <v>936.5</v>
      </c>
      <c r="C199" s="35">
        <f t="shared" si="23"/>
        <v>0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65"/>
      <c r="AP199" s="65"/>
      <c r="AQ199" s="65"/>
      <c r="AR199" s="32"/>
      <c r="AS199" s="32"/>
      <c r="AT199" s="32"/>
      <c r="AU199" s="32"/>
      <c r="AV199" s="32"/>
      <c r="AW199" s="32"/>
      <c r="AX199" s="32">
        <v>928.5</v>
      </c>
      <c r="AY199" s="32"/>
      <c r="AZ199" s="32"/>
      <c r="BA199" s="32"/>
      <c r="BB199" s="32"/>
      <c r="BC199" s="32"/>
      <c r="BD199" s="65"/>
      <c r="BE199" s="65"/>
      <c r="BF199" s="65"/>
      <c r="BG199" s="32">
        <v>8</v>
      </c>
      <c r="BH199" s="32"/>
      <c r="BI199" s="32">
        <f t="shared" si="22"/>
        <v>0</v>
      </c>
      <c r="BJ199" s="32"/>
      <c r="BK199" s="32"/>
      <c r="BL199" s="32"/>
      <c r="BM199" s="32"/>
      <c r="BN199" s="32"/>
      <c r="BO199" s="32"/>
      <c r="BP199" s="32"/>
      <c r="BQ199" s="32"/>
      <c r="BR199" s="32"/>
      <c r="BS199" s="178"/>
      <c r="BT199" s="178"/>
      <c r="BU199" s="178"/>
      <c r="BV199" s="178"/>
      <c r="BW199" s="178"/>
      <c r="BX199" s="179"/>
      <c r="BY199" s="179"/>
      <c r="BZ199" s="179"/>
      <c r="CA199" s="179"/>
      <c r="CB199" s="179"/>
      <c r="CC199" s="179"/>
      <c r="CD199" s="179"/>
      <c r="CE199" s="32"/>
      <c r="CF199" s="32"/>
      <c r="CG199" s="179"/>
      <c r="CH199" s="32"/>
      <c r="CI199" s="32"/>
      <c r="CJ199" s="179"/>
      <c r="CK199" s="32"/>
      <c r="CL199" s="32"/>
      <c r="CM199" s="179"/>
      <c r="CN199" s="32"/>
      <c r="CO199" s="32"/>
      <c r="CP199" s="179"/>
      <c r="CQ199" s="32"/>
      <c r="CR199" s="32"/>
      <c r="CS199" s="179"/>
      <c r="CT199" s="32"/>
      <c r="CU199" s="32"/>
      <c r="CV199" s="179"/>
      <c r="CW199" s="32"/>
      <c r="CX199" s="32"/>
      <c r="CY199" s="179"/>
      <c r="CZ199" s="32"/>
      <c r="DA199" s="32"/>
      <c r="DB199" s="179"/>
      <c r="DC199" s="32"/>
      <c r="DD199" s="32"/>
      <c r="DE199" s="179"/>
      <c r="DF199" s="32"/>
      <c r="DG199" s="32"/>
      <c r="DH199" s="179"/>
    </row>
    <row r="200" spans="1:112" s="36" customFormat="1" ht="47.25" x14ac:dyDescent="0.25">
      <c r="A200" s="111" t="s">
        <v>376</v>
      </c>
      <c r="B200" s="35">
        <f t="shared" si="23"/>
        <v>20.9</v>
      </c>
      <c r="C200" s="35">
        <f t="shared" si="23"/>
        <v>0</v>
      </c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65"/>
      <c r="AP200" s="65"/>
      <c r="AQ200" s="65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65"/>
      <c r="BE200" s="65"/>
      <c r="BF200" s="65"/>
      <c r="BG200" s="32">
        <v>20.9</v>
      </c>
      <c r="BH200" s="32"/>
      <c r="BI200" s="32">
        <f t="shared" si="22"/>
        <v>0</v>
      </c>
      <c r="BJ200" s="32"/>
      <c r="BK200" s="32"/>
      <c r="BL200" s="32"/>
      <c r="BM200" s="32"/>
      <c r="BN200" s="32"/>
      <c r="BO200" s="32"/>
      <c r="BP200" s="32"/>
      <c r="BQ200" s="32"/>
      <c r="BR200" s="32"/>
      <c r="BS200" s="178"/>
      <c r="BT200" s="178"/>
      <c r="BU200" s="178"/>
      <c r="BV200" s="178"/>
      <c r="BW200" s="178"/>
      <c r="BX200" s="179"/>
      <c r="BY200" s="179"/>
      <c r="BZ200" s="179"/>
      <c r="CA200" s="179"/>
      <c r="CB200" s="179"/>
      <c r="CC200" s="179"/>
      <c r="CD200" s="179"/>
      <c r="CE200" s="32"/>
      <c r="CF200" s="32"/>
      <c r="CG200" s="179"/>
      <c r="CH200" s="32"/>
      <c r="CI200" s="32"/>
      <c r="CJ200" s="179"/>
      <c r="CK200" s="32"/>
      <c r="CL200" s="32"/>
      <c r="CM200" s="179"/>
      <c r="CN200" s="32"/>
      <c r="CO200" s="32"/>
      <c r="CP200" s="179"/>
      <c r="CQ200" s="32"/>
      <c r="CR200" s="32"/>
      <c r="CS200" s="179"/>
      <c r="CT200" s="32"/>
      <c r="CU200" s="32"/>
      <c r="CV200" s="179"/>
      <c r="CW200" s="32"/>
      <c r="CX200" s="32"/>
      <c r="CY200" s="179"/>
      <c r="CZ200" s="32"/>
      <c r="DA200" s="32"/>
      <c r="DB200" s="179"/>
      <c r="DC200" s="32"/>
      <c r="DD200" s="32"/>
      <c r="DE200" s="179"/>
      <c r="DF200" s="32"/>
      <c r="DG200" s="32"/>
      <c r="DH200" s="179"/>
    </row>
    <row r="201" spans="1:112" s="36" customFormat="1" ht="47.25" x14ac:dyDescent="0.25">
      <c r="A201" s="111" t="s">
        <v>377</v>
      </c>
      <c r="B201" s="35">
        <f t="shared" si="23"/>
        <v>2.2999999999999998</v>
      </c>
      <c r="C201" s="35">
        <f t="shared" si="23"/>
        <v>0</v>
      </c>
      <c r="D201" s="32">
        <f t="shared" si="14"/>
        <v>0</v>
      </c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65"/>
      <c r="AP201" s="65"/>
      <c r="AQ201" s="65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65"/>
      <c r="BE201" s="65"/>
      <c r="BF201" s="65"/>
      <c r="BG201" s="32">
        <v>2.2999999999999998</v>
      </c>
      <c r="BH201" s="32"/>
      <c r="BI201" s="32">
        <f t="shared" si="22"/>
        <v>0</v>
      </c>
      <c r="BJ201" s="32"/>
      <c r="BK201" s="32"/>
      <c r="BL201" s="32"/>
      <c r="BM201" s="32"/>
      <c r="BN201" s="32"/>
      <c r="BO201" s="32"/>
      <c r="BP201" s="32"/>
      <c r="BQ201" s="32"/>
      <c r="BR201" s="32"/>
      <c r="BS201" s="178"/>
      <c r="BT201" s="178"/>
      <c r="BU201" s="178"/>
      <c r="BV201" s="178"/>
      <c r="BW201" s="178"/>
      <c r="BX201" s="179"/>
      <c r="BY201" s="179"/>
      <c r="BZ201" s="179"/>
      <c r="CA201" s="179"/>
      <c r="CB201" s="179"/>
      <c r="CC201" s="179"/>
      <c r="CD201" s="179"/>
      <c r="CE201" s="32"/>
      <c r="CF201" s="32"/>
      <c r="CG201" s="179"/>
      <c r="CH201" s="32"/>
      <c r="CI201" s="32"/>
      <c r="CJ201" s="179"/>
      <c r="CK201" s="32"/>
      <c r="CL201" s="32"/>
      <c r="CM201" s="179"/>
      <c r="CN201" s="32"/>
      <c r="CO201" s="32"/>
      <c r="CP201" s="179"/>
      <c r="CQ201" s="32"/>
      <c r="CR201" s="32"/>
      <c r="CS201" s="179"/>
      <c r="CT201" s="32"/>
      <c r="CU201" s="32"/>
      <c r="CV201" s="179"/>
      <c r="CW201" s="32"/>
      <c r="CX201" s="32"/>
      <c r="CY201" s="179"/>
      <c r="CZ201" s="32"/>
      <c r="DA201" s="32"/>
      <c r="DB201" s="179"/>
      <c r="DC201" s="32"/>
      <c r="DD201" s="32"/>
      <c r="DE201" s="179"/>
      <c r="DF201" s="32"/>
      <c r="DG201" s="32"/>
      <c r="DH201" s="179"/>
    </row>
    <row r="202" spans="1:112" s="36" customFormat="1" ht="47.25" x14ac:dyDescent="0.25">
      <c r="A202" s="111" t="s">
        <v>378</v>
      </c>
      <c r="B202" s="35">
        <f t="shared" si="23"/>
        <v>5866</v>
      </c>
      <c r="C202" s="35">
        <f t="shared" si="23"/>
        <v>0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65"/>
      <c r="AP202" s="65"/>
      <c r="AQ202" s="65"/>
      <c r="AR202" s="32"/>
      <c r="AS202" s="32"/>
      <c r="AT202" s="32"/>
      <c r="AU202" s="32"/>
      <c r="AV202" s="32"/>
      <c r="AW202" s="32"/>
      <c r="AX202" s="32">
        <v>1392.8</v>
      </c>
      <c r="AY202" s="32"/>
      <c r="AZ202" s="32"/>
      <c r="BA202" s="32"/>
      <c r="BB202" s="32"/>
      <c r="BC202" s="32"/>
      <c r="BD202" s="65"/>
      <c r="BE202" s="65"/>
      <c r="BF202" s="65"/>
      <c r="BG202" s="32"/>
      <c r="BH202" s="32"/>
      <c r="BI202" s="32"/>
      <c r="BJ202" s="32"/>
      <c r="BK202" s="32"/>
      <c r="BL202" s="32"/>
      <c r="BM202" s="32">
        <v>4473.2</v>
      </c>
      <c r="BN202" s="32"/>
      <c r="BO202" s="32"/>
      <c r="BP202" s="32"/>
      <c r="BQ202" s="32"/>
      <c r="BR202" s="32"/>
      <c r="BS202" s="178"/>
      <c r="BT202" s="178"/>
      <c r="BU202" s="178"/>
      <c r="BV202" s="178"/>
      <c r="BW202" s="178"/>
      <c r="BX202" s="179"/>
      <c r="BY202" s="179"/>
      <c r="BZ202" s="179"/>
      <c r="CA202" s="179"/>
      <c r="CB202" s="179"/>
      <c r="CC202" s="179"/>
      <c r="CD202" s="179"/>
      <c r="CE202" s="32"/>
      <c r="CF202" s="32"/>
      <c r="CG202" s="179"/>
      <c r="CH202" s="32"/>
      <c r="CI202" s="32"/>
      <c r="CJ202" s="179"/>
      <c r="CK202" s="32"/>
      <c r="CL202" s="32"/>
      <c r="CM202" s="179"/>
      <c r="CN202" s="32"/>
      <c r="CO202" s="32"/>
      <c r="CP202" s="179"/>
      <c r="CQ202" s="32"/>
      <c r="CR202" s="32"/>
      <c r="CS202" s="179"/>
      <c r="CT202" s="32"/>
      <c r="CU202" s="32"/>
      <c r="CV202" s="179"/>
      <c r="CW202" s="32"/>
      <c r="CX202" s="32"/>
      <c r="CY202" s="179"/>
      <c r="CZ202" s="32"/>
      <c r="DA202" s="32"/>
      <c r="DB202" s="179"/>
      <c r="DC202" s="32"/>
      <c r="DD202" s="32"/>
      <c r="DE202" s="179"/>
      <c r="DF202" s="32"/>
      <c r="DG202" s="32"/>
      <c r="DH202" s="179"/>
    </row>
    <row r="203" spans="1:112" s="36" customFormat="1" ht="47.25" x14ac:dyDescent="0.25">
      <c r="A203" s="111" t="s">
        <v>566</v>
      </c>
      <c r="B203" s="35">
        <f t="shared" si="23"/>
        <v>10.9</v>
      </c>
      <c r="C203" s="35">
        <f t="shared" si="23"/>
        <v>0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65"/>
      <c r="AP203" s="65"/>
      <c r="AQ203" s="65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65"/>
      <c r="BE203" s="65"/>
      <c r="BF203" s="65"/>
      <c r="BG203" s="32">
        <v>10.9</v>
      </c>
      <c r="BH203" s="32"/>
      <c r="BI203" s="32">
        <f t="shared" si="22"/>
        <v>0</v>
      </c>
      <c r="BJ203" s="32"/>
      <c r="BK203" s="32"/>
      <c r="BL203" s="32"/>
      <c r="BM203" s="32"/>
      <c r="BN203" s="32"/>
      <c r="BO203" s="32"/>
      <c r="BP203" s="32"/>
      <c r="BQ203" s="32"/>
      <c r="BR203" s="32"/>
      <c r="BS203" s="178"/>
      <c r="BT203" s="178"/>
      <c r="BU203" s="178"/>
      <c r="BV203" s="178"/>
      <c r="BW203" s="178"/>
      <c r="BX203" s="179"/>
      <c r="BY203" s="179"/>
      <c r="BZ203" s="179"/>
      <c r="CA203" s="179"/>
      <c r="CB203" s="179"/>
      <c r="CC203" s="179"/>
      <c r="CD203" s="179"/>
      <c r="CE203" s="32"/>
      <c r="CF203" s="32"/>
      <c r="CG203" s="179"/>
      <c r="CH203" s="32"/>
      <c r="CI203" s="32"/>
      <c r="CJ203" s="179"/>
      <c r="CK203" s="32"/>
      <c r="CL203" s="32"/>
      <c r="CM203" s="179"/>
      <c r="CN203" s="32"/>
      <c r="CO203" s="32"/>
      <c r="CP203" s="179"/>
      <c r="CQ203" s="32"/>
      <c r="CR203" s="32"/>
      <c r="CS203" s="179"/>
      <c r="CT203" s="32"/>
      <c r="CU203" s="32"/>
      <c r="CV203" s="179"/>
      <c r="CW203" s="32"/>
      <c r="CX203" s="32"/>
      <c r="CY203" s="179"/>
      <c r="CZ203" s="32"/>
      <c r="DA203" s="32"/>
      <c r="DB203" s="179"/>
      <c r="DC203" s="32"/>
      <c r="DD203" s="32"/>
      <c r="DE203" s="179"/>
      <c r="DF203" s="32"/>
      <c r="DG203" s="32"/>
      <c r="DH203" s="179"/>
    </row>
    <row r="204" spans="1:112" s="36" customFormat="1" ht="47.25" x14ac:dyDescent="0.25">
      <c r="A204" s="111" t="s">
        <v>382</v>
      </c>
      <c r="B204" s="35">
        <f t="shared" si="23"/>
        <v>20326.8</v>
      </c>
      <c r="C204" s="35">
        <f t="shared" si="23"/>
        <v>0</v>
      </c>
      <c r="D204" s="32">
        <f t="shared" si="14"/>
        <v>0</v>
      </c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65"/>
      <c r="AP204" s="65"/>
      <c r="AQ204" s="65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65"/>
      <c r="BE204" s="65"/>
      <c r="BF204" s="65"/>
      <c r="BG204" s="32"/>
      <c r="BH204" s="32"/>
      <c r="BI204" s="32"/>
      <c r="BJ204" s="32"/>
      <c r="BK204" s="32"/>
      <c r="BL204" s="32"/>
      <c r="BM204" s="32">
        <v>20326.8</v>
      </c>
      <c r="BN204" s="32"/>
      <c r="BO204" s="32">
        <f t="shared" si="21"/>
        <v>0</v>
      </c>
      <c r="BP204" s="32"/>
      <c r="BQ204" s="32"/>
      <c r="BR204" s="32"/>
      <c r="BS204" s="178"/>
      <c r="BT204" s="178"/>
      <c r="BU204" s="178"/>
      <c r="BV204" s="178"/>
      <c r="BW204" s="178"/>
      <c r="BX204" s="179"/>
      <c r="BY204" s="179"/>
      <c r="BZ204" s="179"/>
      <c r="CA204" s="179"/>
      <c r="CB204" s="179"/>
      <c r="CC204" s="179"/>
      <c r="CD204" s="179"/>
      <c r="CE204" s="32"/>
      <c r="CF204" s="32"/>
      <c r="CG204" s="179"/>
      <c r="CH204" s="32"/>
      <c r="CI204" s="32"/>
      <c r="CJ204" s="179"/>
      <c r="CK204" s="32"/>
      <c r="CL204" s="32"/>
      <c r="CM204" s="179"/>
      <c r="CN204" s="32"/>
      <c r="CO204" s="32"/>
      <c r="CP204" s="179"/>
      <c r="CQ204" s="32"/>
      <c r="CR204" s="32"/>
      <c r="CS204" s="179"/>
      <c r="CT204" s="32"/>
      <c r="CU204" s="32"/>
      <c r="CV204" s="179"/>
      <c r="CW204" s="32"/>
      <c r="CX204" s="32"/>
      <c r="CY204" s="179"/>
      <c r="CZ204" s="32"/>
      <c r="DA204" s="32"/>
      <c r="DB204" s="179"/>
      <c r="DC204" s="32"/>
      <c r="DD204" s="32"/>
      <c r="DE204" s="179"/>
      <c r="DF204" s="32"/>
      <c r="DG204" s="32"/>
      <c r="DH204" s="179"/>
    </row>
    <row r="205" spans="1:112" s="36" customFormat="1" ht="47.25" x14ac:dyDescent="0.25">
      <c r="A205" s="111" t="s">
        <v>567</v>
      </c>
      <c r="B205" s="35">
        <f t="shared" si="23"/>
        <v>192.3</v>
      </c>
      <c r="C205" s="35">
        <f t="shared" si="23"/>
        <v>22.3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65"/>
      <c r="AP205" s="65"/>
      <c r="AQ205" s="65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65"/>
      <c r="BE205" s="65"/>
      <c r="BF205" s="65"/>
      <c r="BG205" s="32">
        <v>192.3</v>
      </c>
      <c r="BH205" s="32">
        <v>22.3</v>
      </c>
      <c r="BI205" s="32">
        <f t="shared" si="22"/>
        <v>11.596463858554342</v>
      </c>
      <c r="BJ205" s="32"/>
      <c r="BK205" s="32"/>
      <c r="BL205" s="32"/>
      <c r="BM205" s="32"/>
      <c r="BN205" s="32"/>
      <c r="BO205" s="32"/>
      <c r="BP205" s="32"/>
      <c r="BQ205" s="32"/>
      <c r="BR205" s="32"/>
      <c r="BS205" s="178"/>
      <c r="BT205" s="178"/>
      <c r="BU205" s="178"/>
      <c r="BV205" s="178"/>
      <c r="BW205" s="178"/>
      <c r="BX205" s="179"/>
      <c r="BY205" s="179"/>
      <c r="BZ205" s="179"/>
      <c r="CA205" s="179"/>
      <c r="CB205" s="179"/>
      <c r="CC205" s="179"/>
      <c r="CD205" s="179"/>
      <c r="CE205" s="32"/>
      <c r="CF205" s="32"/>
      <c r="CG205" s="179"/>
      <c r="CH205" s="32"/>
      <c r="CI205" s="32"/>
      <c r="CJ205" s="179"/>
      <c r="CK205" s="32"/>
      <c r="CL205" s="32"/>
      <c r="CM205" s="179"/>
      <c r="CN205" s="32"/>
      <c r="CO205" s="32"/>
      <c r="CP205" s="179"/>
      <c r="CQ205" s="32"/>
      <c r="CR205" s="32"/>
      <c r="CS205" s="179"/>
      <c r="CT205" s="32"/>
      <c r="CU205" s="32"/>
      <c r="CV205" s="179"/>
      <c r="CW205" s="32"/>
      <c r="CX205" s="32"/>
      <c r="CY205" s="179"/>
      <c r="CZ205" s="32"/>
      <c r="DA205" s="32"/>
      <c r="DB205" s="179"/>
      <c r="DC205" s="32"/>
      <c r="DD205" s="32"/>
      <c r="DE205" s="179"/>
      <c r="DF205" s="32"/>
      <c r="DG205" s="32"/>
      <c r="DH205" s="179"/>
    </row>
    <row r="206" spans="1:112" s="36" customFormat="1" ht="47.25" x14ac:dyDescent="0.25">
      <c r="A206" s="111" t="s">
        <v>384</v>
      </c>
      <c r="B206" s="35">
        <f t="shared" si="23"/>
        <v>139.80000000000001</v>
      </c>
      <c r="C206" s="35">
        <f t="shared" si="23"/>
        <v>7.2</v>
      </c>
      <c r="D206" s="32">
        <f t="shared" si="14"/>
        <v>5.1502145922746783</v>
      </c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65"/>
      <c r="AP206" s="65"/>
      <c r="AQ206" s="65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65"/>
      <c r="BE206" s="65"/>
      <c r="BF206" s="65"/>
      <c r="BG206" s="32">
        <v>139.80000000000001</v>
      </c>
      <c r="BH206" s="32">
        <v>7.2</v>
      </c>
      <c r="BI206" s="32">
        <f t="shared" si="22"/>
        <v>5.1502145922746783</v>
      </c>
      <c r="BJ206" s="32"/>
      <c r="BK206" s="32"/>
      <c r="BL206" s="32"/>
      <c r="BM206" s="32"/>
      <c r="BN206" s="32"/>
      <c r="BO206" s="32"/>
      <c r="BP206" s="32"/>
      <c r="BQ206" s="32"/>
      <c r="BR206" s="32"/>
      <c r="BS206" s="178"/>
      <c r="BT206" s="178"/>
      <c r="BU206" s="178"/>
      <c r="BV206" s="178"/>
      <c r="BW206" s="178"/>
      <c r="BX206" s="179"/>
      <c r="BY206" s="179"/>
      <c r="BZ206" s="179"/>
      <c r="CA206" s="179"/>
      <c r="CB206" s="179"/>
      <c r="CC206" s="179"/>
      <c r="CD206" s="179"/>
      <c r="CE206" s="32"/>
      <c r="CF206" s="32"/>
      <c r="CG206" s="179"/>
      <c r="CH206" s="32"/>
      <c r="CI206" s="32"/>
      <c r="CJ206" s="179"/>
      <c r="CK206" s="32"/>
      <c r="CL206" s="32"/>
      <c r="CM206" s="179"/>
      <c r="CN206" s="32"/>
      <c r="CO206" s="32"/>
      <c r="CP206" s="179"/>
      <c r="CQ206" s="32"/>
      <c r="CR206" s="32"/>
      <c r="CS206" s="179"/>
      <c r="CT206" s="32"/>
      <c r="CU206" s="32"/>
      <c r="CV206" s="179"/>
      <c r="CW206" s="32"/>
      <c r="CX206" s="32"/>
      <c r="CY206" s="179"/>
      <c r="CZ206" s="32"/>
      <c r="DA206" s="32"/>
      <c r="DB206" s="179"/>
      <c r="DC206" s="32"/>
      <c r="DD206" s="32"/>
      <c r="DE206" s="179"/>
      <c r="DF206" s="32"/>
      <c r="DG206" s="32"/>
      <c r="DH206" s="179"/>
    </row>
    <row r="207" spans="1:112" s="36" customFormat="1" ht="63" x14ac:dyDescent="0.25">
      <c r="A207" s="111" t="s">
        <v>385</v>
      </c>
      <c r="B207" s="35">
        <f t="shared" si="23"/>
        <v>13.8</v>
      </c>
      <c r="C207" s="35">
        <f t="shared" si="23"/>
        <v>2.2999999999999998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65"/>
      <c r="AP207" s="65"/>
      <c r="AQ207" s="65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65"/>
      <c r="BE207" s="65"/>
      <c r="BF207" s="65"/>
      <c r="BG207" s="32">
        <v>13.8</v>
      </c>
      <c r="BH207" s="32">
        <v>2.2999999999999998</v>
      </c>
      <c r="BI207" s="32">
        <f t="shared" si="22"/>
        <v>16.666666666666664</v>
      </c>
      <c r="BJ207" s="32"/>
      <c r="BK207" s="32"/>
      <c r="BL207" s="32"/>
      <c r="BM207" s="32"/>
      <c r="BN207" s="32"/>
      <c r="BO207" s="32"/>
      <c r="BP207" s="32"/>
      <c r="BQ207" s="32"/>
      <c r="BR207" s="32"/>
      <c r="BS207" s="178"/>
      <c r="BT207" s="178"/>
      <c r="BU207" s="178"/>
      <c r="BV207" s="178"/>
      <c r="BW207" s="178"/>
      <c r="BX207" s="179"/>
      <c r="BY207" s="179"/>
      <c r="BZ207" s="179"/>
      <c r="CA207" s="179"/>
      <c r="CB207" s="179"/>
      <c r="CC207" s="179"/>
      <c r="CD207" s="179"/>
      <c r="CE207" s="32"/>
      <c r="CF207" s="32"/>
      <c r="CG207" s="179"/>
      <c r="CH207" s="32"/>
      <c r="CI207" s="32"/>
      <c r="CJ207" s="179"/>
      <c r="CK207" s="32"/>
      <c r="CL207" s="32"/>
      <c r="CM207" s="179"/>
      <c r="CN207" s="32"/>
      <c r="CO207" s="32"/>
      <c r="CP207" s="179"/>
      <c r="CQ207" s="32"/>
      <c r="CR207" s="32"/>
      <c r="CS207" s="179"/>
      <c r="CT207" s="32"/>
      <c r="CU207" s="32"/>
      <c r="CV207" s="179"/>
      <c r="CW207" s="32"/>
      <c r="CX207" s="32"/>
      <c r="CY207" s="179"/>
      <c r="CZ207" s="32"/>
      <c r="DA207" s="32"/>
      <c r="DB207" s="179"/>
      <c r="DC207" s="32"/>
      <c r="DD207" s="32"/>
      <c r="DE207" s="179"/>
      <c r="DF207" s="32"/>
      <c r="DG207" s="32"/>
      <c r="DH207" s="179"/>
    </row>
    <row r="208" spans="1:112" s="36" customFormat="1" ht="47.25" x14ac:dyDescent="0.25">
      <c r="A208" s="111" t="s">
        <v>386</v>
      </c>
      <c r="B208" s="35">
        <f t="shared" si="23"/>
        <v>49.5</v>
      </c>
      <c r="C208" s="35">
        <f t="shared" si="23"/>
        <v>4.3</v>
      </c>
      <c r="D208" s="32">
        <f t="shared" si="14"/>
        <v>8.6868686868686851</v>
      </c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65"/>
      <c r="AP208" s="65"/>
      <c r="AQ208" s="65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65"/>
      <c r="BE208" s="65"/>
      <c r="BF208" s="65"/>
      <c r="BG208" s="32">
        <v>49.5</v>
      </c>
      <c r="BH208" s="32">
        <v>4.3</v>
      </c>
      <c r="BI208" s="32">
        <f t="shared" si="22"/>
        <v>8.6868686868686851</v>
      </c>
      <c r="BJ208" s="32"/>
      <c r="BK208" s="32"/>
      <c r="BL208" s="32"/>
      <c r="BM208" s="32"/>
      <c r="BN208" s="32"/>
      <c r="BO208" s="32"/>
      <c r="BP208" s="32"/>
      <c r="BQ208" s="32"/>
      <c r="BR208" s="32"/>
      <c r="BS208" s="178"/>
      <c r="BT208" s="178"/>
      <c r="BU208" s="178"/>
      <c r="BV208" s="178"/>
      <c r="BW208" s="178"/>
      <c r="BX208" s="179"/>
      <c r="BY208" s="179"/>
      <c r="BZ208" s="179"/>
      <c r="CA208" s="179"/>
      <c r="CB208" s="179"/>
      <c r="CC208" s="179"/>
      <c r="CD208" s="179"/>
      <c r="CE208" s="32"/>
      <c r="CF208" s="32"/>
      <c r="CG208" s="179"/>
      <c r="CH208" s="32"/>
      <c r="CI208" s="32"/>
      <c r="CJ208" s="179"/>
      <c r="CK208" s="32"/>
      <c r="CL208" s="32"/>
      <c r="CM208" s="179"/>
      <c r="CN208" s="32"/>
      <c r="CO208" s="32"/>
      <c r="CP208" s="179"/>
      <c r="CQ208" s="32"/>
      <c r="CR208" s="32"/>
      <c r="CS208" s="179"/>
      <c r="CT208" s="32"/>
      <c r="CU208" s="32"/>
      <c r="CV208" s="179"/>
      <c r="CW208" s="32"/>
      <c r="CX208" s="32"/>
      <c r="CY208" s="179"/>
      <c r="CZ208" s="32"/>
      <c r="DA208" s="32"/>
      <c r="DB208" s="179"/>
      <c r="DC208" s="32"/>
      <c r="DD208" s="32"/>
      <c r="DE208" s="179"/>
      <c r="DF208" s="32"/>
      <c r="DG208" s="32"/>
      <c r="DH208" s="179"/>
    </row>
    <row r="209" spans="1:112" s="36" customFormat="1" ht="47.25" x14ac:dyDescent="0.25">
      <c r="A209" s="111" t="s">
        <v>387</v>
      </c>
      <c r="B209" s="35">
        <f t="shared" si="23"/>
        <v>609.5</v>
      </c>
      <c r="C209" s="35">
        <f t="shared" si="23"/>
        <v>4.7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65"/>
      <c r="AP209" s="65"/>
      <c r="AQ209" s="65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65"/>
      <c r="BE209" s="65"/>
      <c r="BF209" s="65"/>
      <c r="BG209" s="32">
        <v>109.5</v>
      </c>
      <c r="BH209" s="32">
        <v>4.7</v>
      </c>
      <c r="BI209" s="32">
        <f t="shared" si="22"/>
        <v>4.2922374429223744</v>
      </c>
      <c r="BJ209" s="32"/>
      <c r="BK209" s="32"/>
      <c r="BL209" s="32"/>
      <c r="BM209" s="32"/>
      <c r="BN209" s="32"/>
      <c r="BO209" s="32"/>
      <c r="BP209" s="32"/>
      <c r="BQ209" s="32"/>
      <c r="BR209" s="32"/>
      <c r="BS209" s="178"/>
      <c r="BT209" s="178"/>
      <c r="BU209" s="178"/>
      <c r="BV209" s="178"/>
      <c r="BW209" s="178"/>
      <c r="BX209" s="179"/>
      <c r="BY209" s="179"/>
      <c r="BZ209" s="179"/>
      <c r="CA209" s="179"/>
      <c r="CB209" s="179"/>
      <c r="CC209" s="179"/>
      <c r="CD209" s="179"/>
      <c r="CE209" s="32"/>
      <c r="CF209" s="32"/>
      <c r="CG209" s="179"/>
      <c r="CH209" s="32"/>
      <c r="CI209" s="32"/>
      <c r="CJ209" s="179"/>
      <c r="CK209" s="32"/>
      <c r="CL209" s="32"/>
      <c r="CM209" s="179"/>
      <c r="CN209" s="32"/>
      <c r="CO209" s="32"/>
      <c r="CP209" s="179"/>
      <c r="CQ209" s="32">
        <v>500</v>
      </c>
      <c r="CR209" s="32"/>
      <c r="CS209" s="179"/>
      <c r="CT209" s="32"/>
      <c r="CU209" s="32"/>
      <c r="CV209" s="179"/>
      <c r="CW209" s="32"/>
      <c r="CX209" s="32"/>
      <c r="CY209" s="179"/>
      <c r="CZ209" s="32"/>
      <c r="DA209" s="32"/>
      <c r="DB209" s="179"/>
      <c r="DC209" s="32"/>
      <c r="DD209" s="32"/>
      <c r="DE209" s="179"/>
      <c r="DF209" s="32"/>
      <c r="DG209" s="32"/>
      <c r="DH209" s="179"/>
    </row>
    <row r="210" spans="1:112" s="36" customFormat="1" ht="47.25" x14ac:dyDescent="0.25">
      <c r="A210" s="111" t="s">
        <v>438</v>
      </c>
      <c r="B210" s="35">
        <f t="shared" si="23"/>
        <v>50</v>
      </c>
      <c r="C210" s="35">
        <f t="shared" si="23"/>
        <v>0</v>
      </c>
      <c r="D210" s="32">
        <f t="shared" si="14"/>
        <v>0</v>
      </c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>
        <v>0</v>
      </c>
      <c r="AE210" s="32"/>
      <c r="AF210" s="32"/>
      <c r="AG210" s="32"/>
      <c r="AH210" s="32"/>
      <c r="AI210" s="32">
        <v>50</v>
      </c>
      <c r="AJ210" s="32"/>
      <c r="AK210" s="32"/>
      <c r="AL210" s="32"/>
      <c r="AM210" s="32"/>
      <c r="AN210" s="32"/>
      <c r="AO210" s="65"/>
      <c r="AP210" s="65"/>
      <c r="AQ210" s="65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65"/>
      <c r="BE210" s="65"/>
      <c r="BF210" s="65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178"/>
      <c r="BT210" s="178"/>
      <c r="BU210" s="178"/>
      <c r="BV210" s="178"/>
      <c r="BW210" s="178"/>
      <c r="BX210" s="179"/>
      <c r="BY210" s="179"/>
      <c r="BZ210" s="179"/>
      <c r="CA210" s="179"/>
      <c r="CB210" s="179"/>
      <c r="CC210" s="179"/>
      <c r="CD210" s="179"/>
      <c r="CE210" s="32"/>
      <c r="CF210" s="32"/>
      <c r="CG210" s="179"/>
      <c r="CH210" s="32"/>
      <c r="CI210" s="32"/>
      <c r="CJ210" s="179"/>
      <c r="CK210" s="32"/>
      <c r="CL210" s="32"/>
      <c r="CM210" s="179"/>
      <c r="CN210" s="32"/>
      <c r="CO210" s="32"/>
      <c r="CP210" s="179"/>
      <c r="CQ210" s="32"/>
      <c r="CR210" s="32"/>
      <c r="CS210" s="179"/>
      <c r="CT210" s="32"/>
      <c r="CU210" s="32"/>
      <c r="CV210" s="179"/>
      <c r="CW210" s="32"/>
      <c r="CX210" s="32"/>
      <c r="CY210" s="179"/>
      <c r="CZ210" s="32"/>
      <c r="DA210" s="32"/>
      <c r="DB210" s="179"/>
      <c r="DC210" s="32"/>
      <c r="DD210" s="32"/>
      <c r="DE210" s="179"/>
      <c r="DF210" s="32"/>
      <c r="DG210" s="32"/>
      <c r="DH210" s="179"/>
    </row>
    <row r="211" spans="1:112" s="36" customFormat="1" ht="47.25" x14ac:dyDescent="0.25">
      <c r="A211" s="111" t="s">
        <v>568</v>
      </c>
      <c r="B211" s="35">
        <f t="shared" si="23"/>
        <v>61.4</v>
      </c>
      <c r="C211" s="35">
        <f t="shared" si="23"/>
        <v>5.0999999999999996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65"/>
      <c r="AP211" s="65"/>
      <c r="AQ211" s="65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65"/>
      <c r="BE211" s="65"/>
      <c r="BF211" s="65"/>
      <c r="BG211" s="32">
        <v>61.4</v>
      </c>
      <c r="BH211" s="32">
        <v>5.0999999999999996</v>
      </c>
      <c r="BI211" s="32">
        <f t="shared" si="22"/>
        <v>8.3061889250814325</v>
      </c>
      <c r="BJ211" s="32"/>
      <c r="BK211" s="32"/>
      <c r="BL211" s="32"/>
      <c r="BM211" s="32"/>
      <c r="BN211" s="32"/>
      <c r="BO211" s="32"/>
      <c r="BP211" s="32"/>
      <c r="BQ211" s="32"/>
      <c r="BR211" s="32"/>
      <c r="BS211" s="178"/>
      <c r="BT211" s="178"/>
      <c r="BU211" s="178"/>
      <c r="BV211" s="178"/>
      <c r="BW211" s="178"/>
      <c r="BX211" s="179"/>
      <c r="BY211" s="179"/>
      <c r="BZ211" s="179"/>
      <c r="CA211" s="179"/>
      <c r="CB211" s="179"/>
      <c r="CC211" s="179"/>
      <c r="CD211" s="179"/>
      <c r="CE211" s="32"/>
      <c r="CF211" s="32"/>
      <c r="CG211" s="179"/>
      <c r="CH211" s="32"/>
      <c r="CI211" s="32"/>
      <c r="CJ211" s="179"/>
      <c r="CK211" s="32"/>
      <c r="CL211" s="32"/>
      <c r="CM211" s="179"/>
      <c r="CN211" s="32"/>
      <c r="CO211" s="32"/>
      <c r="CP211" s="179"/>
      <c r="CQ211" s="32"/>
      <c r="CR211" s="32"/>
      <c r="CS211" s="179"/>
      <c r="CT211" s="32"/>
      <c r="CU211" s="32"/>
      <c r="CV211" s="179"/>
      <c r="CW211" s="32"/>
      <c r="CX211" s="32"/>
      <c r="CY211" s="179"/>
      <c r="CZ211" s="32"/>
      <c r="DA211" s="32"/>
      <c r="DB211" s="179"/>
      <c r="DC211" s="32"/>
      <c r="DD211" s="32"/>
      <c r="DE211" s="179"/>
      <c r="DF211" s="32"/>
      <c r="DG211" s="32"/>
      <c r="DH211" s="179"/>
    </row>
    <row r="212" spans="1:112" s="36" customFormat="1" ht="45" customHeight="1" x14ac:dyDescent="0.25">
      <c r="A212" s="111" t="s">
        <v>388</v>
      </c>
      <c r="B212" s="35">
        <f t="shared" si="23"/>
        <v>61.4</v>
      </c>
      <c r="C212" s="35">
        <f t="shared" si="23"/>
        <v>5.0999999999999996</v>
      </c>
      <c r="D212" s="32">
        <f t="shared" si="14"/>
        <v>8.3061889250814325</v>
      </c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65"/>
      <c r="AP212" s="65"/>
      <c r="AQ212" s="65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65"/>
      <c r="BE212" s="65"/>
      <c r="BF212" s="65"/>
      <c r="BG212" s="32">
        <v>61.4</v>
      </c>
      <c r="BH212" s="32">
        <v>5.0999999999999996</v>
      </c>
      <c r="BI212" s="32">
        <f t="shared" si="22"/>
        <v>8.3061889250814325</v>
      </c>
      <c r="BJ212" s="32"/>
      <c r="BK212" s="32"/>
      <c r="BL212" s="32"/>
      <c r="BM212" s="32"/>
      <c r="BN212" s="32"/>
      <c r="BO212" s="32"/>
      <c r="BP212" s="32"/>
      <c r="BQ212" s="32"/>
      <c r="BR212" s="32"/>
      <c r="BS212" s="178"/>
      <c r="BT212" s="178"/>
      <c r="BU212" s="178"/>
      <c r="BV212" s="178"/>
      <c r="BW212" s="178"/>
      <c r="BX212" s="179"/>
      <c r="BY212" s="179"/>
      <c r="BZ212" s="179"/>
      <c r="CA212" s="179"/>
      <c r="CB212" s="179"/>
      <c r="CC212" s="179"/>
      <c r="CD212" s="179"/>
      <c r="CE212" s="32"/>
      <c r="CF212" s="32"/>
      <c r="CG212" s="179"/>
      <c r="CH212" s="32"/>
      <c r="CI212" s="32"/>
      <c r="CJ212" s="179"/>
      <c r="CK212" s="32"/>
      <c r="CL212" s="32"/>
      <c r="CM212" s="179"/>
      <c r="CN212" s="32"/>
      <c r="CO212" s="32"/>
      <c r="CP212" s="179"/>
      <c r="CQ212" s="32"/>
      <c r="CR212" s="32"/>
      <c r="CS212" s="179"/>
      <c r="CT212" s="32"/>
      <c r="CU212" s="32"/>
      <c r="CV212" s="179"/>
      <c r="CW212" s="32"/>
      <c r="CX212" s="32"/>
      <c r="CY212" s="179"/>
      <c r="CZ212" s="32"/>
      <c r="DA212" s="32"/>
      <c r="DB212" s="179"/>
      <c r="DC212" s="32"/>
      <c r="DD212" s="32"/>
      <c r="DE212" s="179"/>
      <c r="DF212" s="32"/>
      <c r="DG212" s="32"/>
      <c r="DH212" s="179"/>
    </row>
    <row r="213" spans="1:112" s="36" customFormat="1" ht="45" customHeight="1" x14ac:dyDescent="0.25">
      <c r="A213" s="111" t="s">
        <v>390</v>
      </c>
      <c r="B213" s="35">
        <f t="shared" si="23"/>
        <v>44.4</v>
      </c>
      <c r="C213" s="35">
        <f t="shared" si="23"/>
        <v>4.2</v>
      </c>
      <c r="D213" s="32">
        <f t="shared" si="14"/>
        <v>9.4594594594594597</v>
      </c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65"/>
      <c r="AP213" s="65"/>
      <c r="AQ213" s="65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65"/>
      <c r="BE213" s="65"/>
      <c r="BF213" s="65"/>
      <c r="BG213" s="32">
        <v>44.4</v>
      </c>
      <c r="BH213" s="32">
        <v>4.2</v>
      </c>
      <c r="BI213" s="32">
        <f t="shared" si="22"/>
        <v>9.4594594594594597</v>
      </c>
      <c r="BJ213" s="32"/>
      <c r="BK213" s="32"/>
      <c r="BL213" s="32"/>
      <c r="BM213" s="32"/>
      <c r="BN213" s="32"/>
      <c r="BO213" s="32"/>
      <c r="BP213" s="32"/>
      <c r="BQ213" s="32"/>
      <c r="BR213" s="32"/>
      <c r="BS213" s="178"/>
      <c r="BT213" s="178"/>
      <c r="BU213" s="178"/>
      <c r="BV213" s="178"/>
      <c r="BW213" s="178"/>
      <c r="BX213" s="179"/>
      <c r="BY213" s="179"/>
      <c r="BZ213" s="179"/>
      <c r="CA213" s="179"/>
      <c r="CB213" s="179"/>
      <c r="CC213" s="179"/>
      <c r="CD213" s="179"/>
      <c r="CE213" s="32"/>
      <c r="CF213" s="32"/>
      <c r="CG213" s="179"/>
      <c r="CH213" s="32"/>
      <c r="CI213" s="32"/>
      <c r="CJ213" s="179"/>
      <c r="CK213" s="32"/>
      <c r="CL213" s="32"/>
      <c r="CM213" s="179"/>
      <c r="CN213" s="32"/>
      <c r="CO213" s="32"/>
      <c r="CP213" s="179"/>
      <c r="CQ213" s="32"/>
      <c r="CR213" s="32"/>
      <c r="CS213" s="179"/>
      <c r="CT213" s="32"/>
      <c r="CU213" s="32"/>
      <c r="CV213" s="179"/>
      <c r="CW213" s="32"/>
      <c r="CX213" s="32"/>
      <c r="CY213" s="179"/>
      <c r="CZ213" s="32"/>
      <c r="DA213" s="32"/>
      <c r="DB213" s="179"/>
      <c r="DC213" s="32"/>
      <c r="DD213" s="32"/>
      <c r="DE213" s="179"/>
      <c r="DF213" s="32"/>
      <c r="DG213" s="32"/>
      <c r="DH213" s="179"/>
    </row>
    <row r="214" spans="1:112" s="36" customFormat="1" ht="45" customHeight="1" x14ac:dyDescent="0.25">
      <c r="A214" s="111" t="s">
        <v>391</v>
      </c>
      <c r="B214" s="35">
        <f t="shared" si="23"/>
        <v>115.3</v>
      </c>
      <c r="C214" s="35">
        <f t="shared" si="23"/>
        <v>9.6</v>
      </c>
      <c r="D214" s="32">
        <f t="shared" si="14"/>
        <v>8.3261058109280146</v>
      </c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65"/>
      <c r="AP214" s="65"/>
      <c r="AQ214" s="65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65"/>
      <c r="BE214" s="65"/>
      <c r="BF214" s="65"/>
      <c r="BG214" s="32">
        <v>115.3</v>
      </c>
      <c r="BH214" s="32">
        <v>9.6</v>
      </c>
      <c r="BI214" s="32">
        <f t="shared" si="22"/>
        <v>8.3261058109280146</v>
      </c>
      <c r="BJ214" s="32"/>
      <c r="BK214" s="32"/>
      <c r="BL214" s="32"/>
      <c r="BM214" s="32"/>
      <c r="BN214" s="32"/>
      <c r="BO214" s="32"/>
      <c r="BP214" s="32"/>
      <c r="BQ214" s="32"/>
      <c r="BR214" s="32"/>
      <c r="BS214" s="178"/>
      <c r="BT214" s="178"/>
      <c r="BU214" s="178"/>
      <c r="BV214" s="178"/>
      <c r="BW214" s="178"/>
      <c r="BX214" s="179"/>
      <c r="BY214" s="179"/>
      <c r="BZ214" s="179"/>
      <c r="CA214" s="179"/>
      <c r="CB214" s="179"/>
      <c r="CC214" s="179"/>
      <c r="CD214" s="179"/>
      <c r="CE214" s="32"/>
      <c r="CF214" s="32"/>
      <c r="CG214" s="179"/>
      <c r="CH214" s="32"/>
      <c r="CI214" s="32"/>
      <c r="CJ214" s="179"/>
      <c r="CK214" s="32"/>
      <c r="CL214" s="32"/>
      <c r="CM214" s="179"/>
      <c r="CN214" s="32"/>
      <c r="CO214" s="32"/>
      <c r="CP214" s="179"/>
      <c r="CQ214" s="32"/>
      <c r="CR214" s="32"/>
      <c r="CS214" s="179"/>
      <c r="CT214" s="32"/>
      <c r="CU214" s="32"/>
      <c r="CV214" s="179"/>
      <c r="CW214" s="32"/>
      <c r="CX214" s="32"/>
      <c r="CY214" s="179"/>
      <c r="CZ214" s="32"/>
      <c r="DA214" s="32"/>
      <c r="DB214" s="179"/>
      <c r="DC214" s="32"/>
      <c r="DD214" s="32"/>
      <c r="DE214" s="179"/>
      <c r="DF214" s="32"/>
      <c r="DG214" s="32"/>
      <c r="DH214" s="179"/>
    </row>
    <row r="215" spans="1:112" s="36" customFormat="1" ht="45" customHeight="1" x14ac:dyDescent="0.25">
      <c r="A215" s="111" t="s">
        <v>393</v>
      </c>
      <c r="B215" s="35">
        <f t="shared" si="23"/>
        <v>585</v>
      </c>
      <c r="C215" s="35">
        <f t="shared" si="23"/>
        <v>7.1</v>
      </c>
      <c r="D215" s="32">
        <f t="shared" si="14"/>
        <v>1.2136752136752136</v>
      </c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65"/>
      <c r="AP215" s="65"/>
      <c r="AQ215" s="65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65"/>
      <c r="BE215" s="65"/>
      <c r="BF215" s="65"/>
      <c r="BG215" s="32">
        <v>85</v>
      </c>
      <c r="BH215" s="32">
        <v>7.1</v>
      </c>
      <c r="BI215" s="32">
        <f t="shared" si="22"/>
        <v>8.3529411764705888</v>
      </c>
      <c r="BJ215" s="32"/>
      <c r="BK215" s="32"/>
      <c r="BL215" s="32"/>
      <c r="BM215" s="32"/>
      <c r="BN215" s="32"/>
      <c r="BO215" s="32"/>
      <c r="BP215" s="32"/>
      <c r="BQ215" s="32"/>
      <c r="BR215" s="32"/>
      <c r="BS215" s="178"/>
      <c r="BT215" s="178"/>
      <c r="BU215" s="178"/>
      <c r="BV215" s="178"/>
      <c r="BW215" s="178"/>
      <c r="BX215" s="179"/>
      <c r="BY215" s="179"/>
      <c r="BZ215" s="179"/>
      <c r="CA215" s="179"/>
      <c r="CB215" s="179"/>
      <c r="CC215" s="179"/>
      <c r="CD215" s="179"/>
      <c r="CE215" s="32"/>
      <c r="CF215" s="32"/>
      <c r="CG215" s="179"/>
      <c r="CH215" s="32"/>
      <c r="CI215" s="32"/>
      <c r="CJ215" s="179"/>
      <c r="CK215" s="32"/>
      <c r="CL215" s="32"/>
      <c r="CM215" s="179"/>
      <c r="CN215" s="32"/>
      <c r="CO215" s="32"/>
      <c r="CP215" s="179"/>
      <c r="CQ215" s="32">
        <v>500</v>
      </c>
      <c r="CR215" s="32"/>
      <c r="CS215" s="179"/>
      <c r="CT215" s="32"/>
      <c r="CU215" s="32"/>
      <c r="CV215" s="179"/>
      <c r="CW215" s="32"/>
      <c r="CX215" s="32"/>
      <c r="CY215" s="179"/>
      <c r="CZ215" s="32"/>
      <c r="DA215" s="32"/>
      <c r="DB215" s="179"/>
      <c r="DC215" s="32"/>
      <c r="DD215" s="32"/>
      <c r="DE215" s="179"/>
      <c r="DF215" s="32"/>
      <c r="DG215" s="32"/>
      <c r="DH215" s="179"/>
    </row>
    <row r="216" spans="1:112" s="36" customFormat="1" ht="45" customHeight="1" x14ac:dyDescent="0.25">
      <c r="A216" s="111" t="s">
        <v>394</v>
      </c>
      <c r="B216" s="35">
        <f t="shared" si="23"/>
        <v>37.799999999999997</v>
      </c>
      <c r="C216" s="35">
        <f t="shared" si="23"/>
        <v>4.2</v>
      </c>
      <c r="D216" s="32">
        <f t="shared" si="14"/>
        <v>11.111111111111112</v>
      </c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65"/>
      <c r="AP216" s="65"/>
      <c r="AQ216" s="65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65"/>
      <c r="BE216" s="65"/>
      <c r="BF216" s="65"/>
      <c r="BG216" s="32">
        <v>37.799999999999997</v>
      </c>
      <c r="BH216" s="32">
        <v>4.2</v>
      </c>
      <c r="BI216" s="32">
        <f t="shared" si="22"/>
        <v>11.111111111111112</v>
      </c>
      <c r="BJ216" s="32"/>
      <c r="BK216" s="32"/>
      <c r="BL216" s="32"/>
      <c r="BM216" s="32"/>
      <c r="BN216" s="32"/>
      <c r="BO216" s="32"/>
      <c r="BP216" s="32"/>
      <c r="BQ216" s="32"/>
      <c r="BR216" s="32"/>
      <c r="BS216" s="178"/>
      <c r="BT216" s="178"/>
      <c r="BU216" s="178"/>
      <c r="BV216" s="178"/>
      <c r="BW216" s="178"/>
      <c r="BX216" s="179"/>
      <c r="BY216" s="179"/>
      <c r="BZ216" s="179"/>
      <c r="CA216" s="179"/>
      <c r="CB216" s="179"/>
      <c r="CC216" s="179"/>
      <c r="CD216" s="179"/>
      <c r="CE216" s="32"/>
      <c r="CF216" s="32"/>
      <c r="CG216" s="179"/>
      <c r="CH216" s="32"/>
      <c r="CI216" s="32"/>
      <c r="CJ216" s="179"/>
      <c r="CK216" s="32"/>
      <c r="CL216" s="32"/>
      <c r="CM216" s="179"/>
      <c r="CN216" s="32"/>
      <c r="CO216" s="32"/>
      <c r="CP216" s="179"/>
      <c r="CQ216" s="32"/>
      <c r="CR216" s="32"/>
      <c r="CS216" s="179"/>
      <c r="CT216" s="32"/>
      <c r="CU216" s="32"/>
      <c r="CV216" s="179"/>
      <c r="CW216" s="32"/>
      <c r="CX216" s="32"/>
      <c r="CY216" s="179"/>
      <c r="CZ216" s="32"/>
      <c r="DA216" s="32"/>
      <c r="DB216" s="179"/>
      <c r="DC216" s="32"/>
      <c r="DD216" s="32"/>
      <c r="DE216" s="179"/>
      <c r="DF216" s="32"/>
      <c r="DG216" s="32"/>
      <c r="DH216" s="179"/>
    </row>
    <row r="217" spans="1:112" s="36" customFormat="1" ht="47.25" x14ac:dyDescent="0.25">
      <c r="A217" s="111" t="s">
        <v>395</v>
      </c>
      <c r="B217" s="35">
        <f t="shared" si="23"/>
        <v>1328.8</v>
      </c>
      <c r="C217" s="35">
        <f t="shared" si="23"/>
        <v>0</v>
      </c>
      <c r="D217" s="32">
        <f t="shared" si="14"/>
        <v>0</v>
      </c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65"/>
      <c r="AP217" s="65"/>
      <c r="AQ217" s="65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65"/>
      <c r="BE217" s="65"/>
      <c r="BF217" s="65"/>
      <c r="BG217" s="32"/>
      <c r="BH217" s="32"/>
      <c r="BI217" s="32"/>
      <c r="BJ217" s="32"/>
      <c r="BK217" s="32"/>
      <c r="BL217" s="32"/>
      <c r="BM217" s="32">
        <v>1328.8</v>
      </c>
      <c r="BN217" s="32"/>
      <c r="BO217" s="32"/>
      <c r="BP217" s="32"/>
      <c r="BQ217" s="32"/>
      <c r="BR217" s="32"/>
      <c r="BS217" s="178"/>
      <c r="BT217" s="178"/>
      <c r="BU217" s="178"/>
      <c r="BV217" s="178"/>
      <c r="BW217" s="178"/>
      <c r="BX217" s="179"/>
      <c r="BY217" s="179"/>
      <c r="BZ217" s="179"/>
      <c r="CA217" s="179"/>
      <c r="CB217" s="179"/>
      <c r="CC217" s="179"/>
      <c r="CD217" s="179"/>
      <c r="CE217" s="32"/>
      <c r="CF217" s="32"/>
      <c r="CG217" s="179"/>
      <c r="CH217" s="32"/>
      <c r="CI217" s="32"/>
      <c r="CJ217" s="179"/>
      <c r="CK217" s="32"/>
      <c r="CL217" s="32"/>
      <c r="CM217" s="179"/>
      <c r="CN217" s="32"/>
      <c r="CO217" s="32"/>
      <c r="CP217" s="179"/>
      <c r="CQ217" s="32"/>
      <c r="CR217" s="32"/>
      <c r="CS217" s="179"/>
      <c r="CT217" s="32"/>
      <c r="CU217" s="32"/>
      <c r="CV217" s="179"/>
      <c r="CW217" s="32"/>
      <c r="CX217" s="32"/>
      <c r="CY217" s="179"/>
      <c r="CZ217" s="32"/>
      <c r="DA217" s="32"/>
      <c r="DB217" s="179"/>
      <c r="DC217" s="32"/>
      <c r="DD217" s="32"/>
      <c r="DE217" s="179"/>
      <c r="DF217" s="32"/>
      <c r="DG217" s="32"/>
      <c r="DH217" s="179"/>
    </row>
    <row r="218" spans="1:112" s="36" customFormat="1" ht="47.25" x14ac:dyDescent="0.25">
      <c r="A218" s="111" t="s">
        <v>396</v>
      </c>
      <c r="B218" s="35">
        <f t="shared" si="23"/>
        <v>17091.5</v>
      </c>
      <c r="C218" s="35">
        <f t="shared" si="23"/>
        <v>26.4</v>
      </c>
      <c r="D218" s="32">
        <f t="shared" si="14"/>
        <v>0.15446274463914811</v>
      </c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>
        <v>0</v>
      </c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65"/>
      <c r="AP218" s="65"/>
      <c r="AQ218" s="65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65"/>
      <c r="BE218" s="65"/>
      <c r="BF218" s="65"/>
      <c r="BG218" s="32">
        <v>179.9</v>
      </c>
      <c r="BH218" s="32">
        <v>26.4</v>
      </c>
      <c r="BI218" s="32">
        <f t="shared" si="22"/>
        <v>14.674819344080042</v>
      </c>
      <c r="BJ218" s="32"/>
      <c r="BK218" s="32"/>
      <c r="BL218" s="32"/>
      <c r="BM218" s="32">
        <v>16911.599999999999</v>
      </c>
      <c r="BN218" s="32"/>
      <c r="BO218" s="32">
        <f t="shared" si="21"/>
        <v>0</v>
      </c>
      <c r="BP218" s="32"/>
      <c r="BQ218" s="32"/>
      <c r="BR218" s="32"/>
      <c r="BS218" s="178"/>
      <c r="BT218" s="178"/>
      <c r="BU218" s="178"/>
      <c r="BV218" s="178"/>
      <c r="BW218" s="178"/>
      <c r="BX218" s="179"/>
      <c r="BY218" s="179"/>
      <c r="BZ218" s="179"/>
      <c r="CA218" s="179"/>
      <c r="CB218" s="179"/>
      <c r="CC218" s="179"/>
      <c r="CD218" s="179"/>
      <c r="CE218" s="32"/>
      <c r="CF218" s="32"/>
      <c r="CG218" s="179"/>
      <c r="CH218" s="32"/>
      <c r="CI218" s="32"/>
      <c r="CJ218" s="179"/>
      <c r="CK218" s="32"/>
      <c r="CL218" s="32"/>
      <c r="CM218" s="179"/>
      <c r="CN218" s="32"/>
      <c r="CO218" s="32"/>
      <c r="CP218" s="179"/>
      <c r="CQ218" s="32"/>
      <c r="CR218" s="32"/>
      <c r="CS218" s="179"/>
      <c r="CT218" s="32"/>
      <c r="CU218" s="32"/>
      <c r="CV218" s="179"/>
      <c r="CW218" s="32"/>
      <c r="CX218" s="32"/>
      <c r="CY218" s="179"/>
      <c r="CZ218" s="32"/>
      <c r="DA218" s="32"/>
      <c r="DB218" s="179"/>
      <c r="DC218" s="32"/>
      <c r="DD218" s="32"/>
      <c r="DE218" s="179"/>
      <c r="DF218" s="32"/>
      <c r="DG218" s="32"/>
      <c r="DH218" s="179"/>
    </row>
    <row r="219" spans="1:112" s="36" customFormat="1" ht="49.5" customHeight="1" x14ac:dyDescent="0.25">
      <c r="A219" s="111" t="s">
        <v>397</v>
      </c>
      <c r="B219" s="35">
        <f t="shared" si="23"/>
        <v>4271.1000000000004</v>
      </c>
      <c r="C219" s="35">
        <f t="shared" si="23"/>
        <v>0</v>
      </c>
      <c r="D219" s="32">
        <f t="shared" si="14"/>
        <v>0</v>
      </c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>
        <v>0</v>
      </c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65"/>
      <c r="AP219" s="65"/>
      <c r="AQ219" s="65"/>
      <c r="AR219" s="32"/>
      <c r="AS219" s="32"/>
      <c r="AT219" s="32"/>
      <c r="AU219" s="32"/>
      <c r="AV219" s="32"/>
      <c r="AW219" s="32"/>
      <c r="AX219" s="32">
        <v>4271.1000000000004</v>
      </c>
      <c r="AY219" s="32"/>
      <c r="AZ219" s="32">
        <f>AY219/AX219*100</f>
        <v>0</v>
      </c>
      <c r="BA219" s="32"/>
      <c r="BB219" s="32"/>
      <c r="BC219" s="32"/>
      <c r="BD219" s="65"/>
      <c r="BE219" s="65"/>
      <c r="BF219" s="65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178"/>
      <c r="BT219" s="178"/>
      <c r="BU219" s="178"/>
      <c r="BV219" s="178"/>
      <c r="BW219" s="178"/>
      <c r="BX219" s="179"/>
      <c r="BY219" s="179"/>
      <c r="BZ219" s="179"/>
      <c r="CA219" s="179"/>
      <c r="CB219" s="179"/>
      <c r="CC219" s="179"/>
      <c r="CD219" s="179"/>
      <c r="CE219" s="32"/>
      <c r="CF219" s="32"/>
      <c r="CG219" s="179"/>
      <c r="CH219" s="32"/>
      <c r="CI219" s="32"/>
      <c r="CJ219" s="179"/>
      <c r="CK219" s="32"/>
      <c r="CL219" s="32"/>
      <c r="CM219" s="179"/>
      <c r="CN219" s="32"/>
      <c r="CO219" s="32"/>
      <c r="CP219" s="179"/>
      <c r="CQ219" s="32"/>
      <c r="CR219" s="32"/>
      <c r="CS219" s="179"/>
      <c r="CT219" s="32"/>
      <c r="CU219" s="32"/>
      <c r="CV219" s="179"/>
      <c r="CW219" s="32"/>
      <c r="CX219" s="32"/>
      <c r="CY219" s="179"/>
      <c r="CZ219" s="32"/>
      <c r="DA219" s="32"/>
      <c r="DB219" s="179"/>
      <c r="DC219" s="32"/>
      <c r="DD219" s="32"/>
      <c r="DE219" s="179"/>
      <c r="DF219" s="32"/>
      <c r="DG219" s="32"/>
      <c r="DH219" s="179"/>
    </row>
    <row r="220" spans="1:112" s="36" customFormat="1" ht="49.5" customHeight="1" x14ac:dyDescent="0.25">
      <c r="A220" s="111" t="s">
        <v>398</v>
      </c>
      <c r="B220" s="35">
        <f t="shared" si="23"/>
        <v>3621</v>
      </c>
      <c r="C220" s="35">
        <f t="shared" si="23"/>
        <v>0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65"/>
      <c r="AP220" s="65"/>
      <c r="AQ220" s="65"/>
      <c r="AR220" s="32"/>
      <c r="AS220" s="32"/>
      <c r="AT220" s="32"/>
      <c r="AU220" s="32"/>
      <c r="AV220" s="32"/>
      <c r="AW220" s="32"/>
      <c r="AX220" s="32">
        <v>2135.6</v>
      </c>
      <c r="AY220" s="32"/>
      <c r="AZ220" s="32"/>
      <c r="BA220" s="32"/>
      <c r="BB220" s="32"/>
      <c r="BC220" s="32"/>
      <c r="BD220" s="65"/>
      <c r="BE220" s="65"/>
      <c r="BF220" s="65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>
        <v>1485.4</v>
      </c>
      <c r="BQ220" s="32"/>
      <c r="BR220" s="32">
        <f>BQ220/BP220*100</f>
        <v>0</v>
      </c>
      <c r="BS220" s="178"/>
      <c r="BT220" s="178"/>
      <c r="BU220" s="178"/>
      <c r="BV220" s="178"/>
      <c r="BW220" s="178"/>
      <c r="BX220" s="179"/>
      <c r="BY220" s="179"/>
      <c r="BZ220" s="179"/>
      <c r="CA220" s="179"/>
      <c r="CB220" s="179"/>
      <c r="CC220" s="179"/>
      <c r="CD220" s="179"/>
      <c r="CE220" s="32"/>
      <c r="CF220" s="32"/>
      <c r="CG220" s="179"/>
      <c r="CH220" s="32"/>
      <c r="CI220" s="32"/>
      <c r="CJ220" s="179"/>
      <c r="CK220" s="32"/>
      <c r="CL220" s="32"/>
      <c r="CM220" s="179"/>
      <c r="CN220" s="32"/>
      <c r="CO220" s="32"/>
      <c r="CP220" s="179"/>
      <c r="CQ220" s="32"/>
      <c r="CR220" s="32"/>
      <c r="CS220" s="179"/>
      <c r="CT220" s="32"/>
      <c r="CU220" s="32"/>
      <c r="CV220" s="179"/>
      <c r="CW220" s="32"/>
      <c r="CX220" s="32"/>
      <c r="CY220" s="179"/>
      <c r="CZ220" s="32"/>
      <c r="DA220" s="32"/>
      <c r="DB220" s="179"/>
      <c r="DC220" s="32"/>
      <c r="DD220" s="32"/>
      <c r="DE220" s="179"/>
      <c r="DF220" s="32"/>
      <c r="DG220" s="32"/>
      <c r="DH220" s="179"/>
    </row>
    <row r="221" spans="1:112" s="36" customFormat="1" ht="49.5" customHeight="1" x14ac:dyDescent="0.25">
      <c r="A221" s="111" t="s">
        <v>656</v>
      </c>
      <c r="B221" s="35">
        <f t="shared" si="23"/>
        <v>500</v>
      </c>
      <c r="C221" s="35">
        <f t="shared" si="23"/>
        <v>0</v>
      </c>
      <c r="D221" s="32">
        <f t="shared" si="14"/>
        <v>0</v>
      </c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65"/>
      <c r="AP221" s="65"/>
      <c r="AQ221" s="65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65"/>
      <c r="BE221" s="65"/>
      <c r="BF221" s="65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178"/>
      <c r="BT221" s="178"/>
      <c r="BU221" s="178"/>
      <c r="BV221" s="178"/>
      <c r="BW221" s="178"/>
      <c r="BX221" s="179"/>
      <c r="BY221" s="179"/>
      <c r="BZ221" s="179"/>
      <c r="CA221" s="179"/>
      <c r="CB221" s="179"/>
      <c r="CC221" s="179"/>
      <c r="CD221" s="179"/>
      <c r="CE221" s="32"/>
      <c r="CF221" s="32"/>
      <c r="CG221" s="179"/>
      <c r="CH221" s="32"/>
      <c r="CI221" s="32"/>
      <c r="CJ221" s="179"/>
      <c r="CK221" s="32"/>
      <c r="CL221" s="32"/>
      <c r="CM221" s="179"/>
      <c r="CN221" s="32"/>
      <c r="CO221" s="32"/>
      <c r="CP221" s="179"/>
      <c r="CQ221" s="32">
        <v>500</v>
      </c>
      <c r="CR221" s="32"/>
      <c r="CS221" s="179"/>
      <c r="CT221" s="32"/>
      <c r="CU221" s="32"/>
      <c r="CV221" s="179"/>
      <c r="CW221" s="32"/>
      <c r="CX221" s="32"/>
      <c r="CY221" s="179"/>
      <c r="CZ221" s="32"/>
      <c r="DA221" s="32"/>
      <c r="DB221" s="179"/>
      <c r="DC221" s="32"/>
      <c r="DD221" s="32"/>
      <c r="DE221" s="179"/>
      <c r="DF221" s="32"/>
      <c r="DG221" s="32"/>
      <c r="DH221" s="179"/>
    </row>
    <row r="222" spans="1:112" s="36" customFormat="1" ht="49.5" customHeight="1" x14ac:dyDescent="0.25">
      <c r="A222" s="111" t="s">
        <v>401</v>
      </c>
      <c r="B222" s="35">
        <f t="shared" si="23"/>
        <v>0</v>
      </c>
      <c r="C222" s="35">
        <f t="shared" si="23"/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65"/>
      <c r="AP222" s="65"/>
      <c r="AQ222" s="65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65"/>
      <c r="BE222" s="65"/>
      <c r="BF222" s="65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178"/>
      <c r="BT222" s="178"/>
      <c r="BU222" s="178"/>
      <c r="BV222" s="178"/>
      <c r="BW222" s="178"/>
      <c r="BX222" s="179"/>
      <c r="BY222" s="179"/>
      <c r="BZ222" s="179"/>
      <c r="CA222" s="179"/>
      <c r="CB222" s="179"/>
      <c r="CC222" s="179"/>
      <c r="CD222" s="179"/>
      <c r="CE222" s="32"/>
      <c r="CF222" s="32"/>
      <c r="CG222" s="179"/>
      <c r="CH222" s="32"/>
      <c r="CI222" s="32"/>
      <c r="CJ222" s="179"/>
      <c r="CK222" s="32"/>
      <c r="CL222" s="32"/>
      <c r="CM222" s="179"/>
      <c r="CN222" s="32"/>
      <c r="CO222" s="32"/>
      <c r="CP222" s="179"/>
      <c r="CQ222" s="32"/>
      <c r="CR222" s="32"/>
      <c r="CS222" s="179"/>
      <c r="CT222" s="32"/>
      <c r="CU222" s="32"/>
      <c r="CV222" s="179"/>
      <c r="CW222" s="32"/>
      <c r="CX222" s="32"/>
      <c r="CY222" s="179"/>
      <c r="CZ222" s="32"/>
      <c r="DA222" s="32"/>
      <c r="DB222" s="179"/>
      <c r="DC222" s="32"/>
      <c r="DD222" s="32"/>
      <c r="DE222" s="179"/>
      <c r="DF222" s="32"/>
      <c r="DG222" s="32"/>
      <c r="DH222" s="179"/>
    </row>
    <row r="223" spans="1:112" s="36" customFormat="1" ht="63" x14ac:dyDescent="0.25">
      <c r="A223" s="111" t="s">
        <v>404</v>
      </c>
      <c r="B223" s="35">
        <f t="shared" si="23"/>
        <v>2424.4</v>
      </c>
      <c r="C223" s="35">
        <f t="shared" si="23"/>
        <v>0</v>
      </c>
      <c r="D223" s="32">
        <f t="shared" si="14"/>
        <v>0</v>
      </c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>
        <v>0</v>
      </c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65"/>
      <c r="AP223" s="65"/>
      <c r="AQ223" s="65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65"/>
      <c r="BE223" s="65"/>
      <c r="BF223" s="65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>
        <v>2424.4</v>
      </c>
      <c r="BQ223" s="32"/>
      <c r="BR223" s="32">
        <f t="shared" ref="BR223" si="24">BQ223/BP223*100</f>
        <v>0</v>
      </c>
      <c r="BS223" s="178"/>
      <c r="BT223" s="178"/>
      <c r="BU223" s="178"/>
      <c r="BV223" s="178"/>
      <c r="BW223" s="178"/>
      <c r="BX223" s="179"/>
      <c r="BY223" s="179"/>
      <c r="BZ223" s="179"/>
      <c r="CA223" s="179"/>
      <c r="CB223" s="179"/>
      <c r="CC223" s="179"/>
      <c r="CD223" s="179"/>
      <c r="CE223" s="32"/>
      <c r="CF223" s="32"/>
      <c r="CG223" s="179"/>
      <c r="CH223" s="32"/>
      <c r="CI223" s="32"/>
      <c r="CJ223" s="179"/>
      <c r="CK223" s="32"/>
      <c r="CL223" s="32"/>
      <c r="CM223" s="179"/>
      <c r="CN223" s="32"/>
      <c r="CO223" s="32"/>
      <c r="CP223" s="179"/>
      <c r="CQ223" s="32"/>
      <c r="CR223" s="32"/>
      <c r="CS223" s="179"/>
      <c r="CT223" s="32"/>
      <c r="CU223" s="32"/>
      <c r="CV223" s="179"/>
      <c r="CW223" s="32"/>
      <c r="CX223" s="32"/>
      <c r="CY223" s="179"/>
      <c r="CZ223" s="32"/>
      <c r="DA223" s="32"/>
      <c r="DB223" s="179"/>
      <c r="DC223" s="32"/>
      <c r="DD223" s="32"/>
      <c r="DE223" s="179"/>
      <c r="DF223" s="32"/>
      <c r="DG223" s="32"/>
      <c r="DH223" s="179"/>
    </row>
    <row r="224" spans="1:112" s="36" customFormat="1" ht="47.25" x14ac:dyDescent="0.25">
      <c r="A224" s="111" t="s">
        <v>411</v>
      </c>
      <c r="B224" s="35">
        <f t="shared" si="23"/>
        <v>1208</v>
      </c>
      <c r="C224" s="35">
        <f t="shared" si="23"/>
        <v>0</v>
      </c>
      <c r="D224" s="32">
        <f t="shared" si="14"/>
        <v>0</v>
      </c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65"/>
      <c r="AP224" s="65"/>
      <c r="AQ224" s="65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65"/>
      <c r="BE224" s="65"/>
      <c r="BF224" s="65"/>
      <c r="BG224" s="32"/>
      <c r="BH224" s="32"/>
      <c r="BI224" s="32"/>
      <c r="BJ224" s="32"/>
      <c r="BK224" s="32"/>
      <c r="BL224" s="32"/>
      <c r="BM224" s="32">
        <v>1208</v>
      </c>
      <c r="BN224" s="32"/>
      <c r="BO224" s="32"/>
      <c r="BP224" s="32"/>
      <c r="BQ224" s="32"/>
      <c r="BR224" s="32"/>
      <c r="BS224" s="178"/>
      <c r="BT224" s="178"/>
      <c r="BU224" s="178"/>
      <c r="BV224" s="178"/>
      <c r="BW224" s="178"/>
      <c r="BX224" s="179"/>
      <c r="BY224" s="179"/>
      <c r="BZ224" s="179"/>
      <c r="CA224" s="179"/>
      <c r="CB224" s="179"/>
      <c r="CC224" s="179"/>
      <c r="CD224" s="179"/>
      <c r="CE224" s="32"/>
      <c r="CF224" s="32"/>
      <c r="CG224" s="179"/>
      <c r="CH224" s="32"/>
      <c r="CI224" s="32"/>
      <c r="CJ224" s="179"/>
      <c r="CK224" s="32"/>
      <c r="CL224" s="32"/>
      <c r="CM224" s="179"/>
      <c r="CN224" s="32"/>
      <c r="CO224" s="32"/>
      <c r="CP224" s="179"/>
      <c r="CQ224" s="32"/>
      <c r="CR224" s="32"/>
      <c r="CS224" s="179"/>
      <c r="CT224" s="32"/>
      <c r="CU224" s="32"/>
      <c r="CV224" s="179"/>
      <c r="CW224" s="32"/>
      <c r="CX224" s="32"/>
      <c r="CY224" s="179"/>
      <c r="CZ224" s="32"/>
      <c r="DA224" s="32"/>
      <c r="DB224" s="179"/>
      <c r="DC224" s="32"/>
      <c r="DD224" s="32"/>
      <c r="DE224" s="179"/>
      <c r="DF224" s="32"/>
      <c r="DG224" s="32"/>
      <c r="DH224" s="179"/>
    </row>
    <row r="225" spans="1:112" s="36" customFormat="1" ht="47.25" x14ac:dyDescent="0.25">
      <c r="A225" s="111" t="s">
        <v>408</v>
      </c>
      <c r="B225" s="35">
        <f t="shared" si="23"/>
        <v>500</v>
      </c>
      <c r="C225" s="35">
        <f t="shared" si="23"/>
        <v>0</v>
      </c>
      <c r="D225" s="32">
        <f t="shared" si="14"/>
        <v>0</v>
      </c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65"/>
      <c r="AP225" s="65"/>
      <c r="AQ225" s="65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65"/>
      <c r="BE225" s="65"/>
      <c r="BF225" s="65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178"/>
      <c r="BT225" s="178"/>
      <c r="BU225" s="178"/>
      <c r="BV225" s="178"/>
      <c r="BW225" s="178"/>
      <c r="BX225" s="179"/>
      <c r="BY225" s="179"/>
      <c r="BZ225" s="179"/>
      <c r="CA225" s="179"/>
      <c r="CB225" s="179"/>
      <c r="CC225" s="179"/>
      <c r="CD225" s="179"/>
      <c r="CE225" s="32"/>
      <c r="CF225" s="32"/>
      <c r="CG225" s="179"/>
      <c r="CH225" s="32"/>
      <c r="CI225" s="32"/>
      <c r="CJ225" s="179"/>
      <c r="CK225" s="32"/>
      <c r="CL225" s="32"/>
      <c r="CM225" s="179"/>
      <c r="CN225" s="32"/>
      <c r="CO225" s="32"/>
      <c r="CP225" s="179"/>
      <c r="CQ225" s="32">
        <v>500</v>
      </c>
      <c r="CR225" s="32"/>
      <c r="CS225" s="179"/>
      <c r="CT225" s="32"/>
      <c r="CU225" s="32"/>
      <c r="CV225" s="179"/>
      <c r="CW225" s="32"/>
      <c r="CX225" s="32"/>
      <c r="CY225" s="179"/>
      <c r="CZ225" s="32"/>
      <c r="DA225" s="32"/>
      <c r="DB225" s="179"/>
      <c r="DC225" s="32"/>
      <c r="DD225" s="32"/>
      <c r="DE225" s="179"/>
      <c r="DF225" s="32"/>
      <c r="DG225" s="32"/>
      <c r="DH225" s="179"/>
    </row>
    <row r="226" spans="1:112" s="36" customFormat="1" ht="47.25" x14ac:dyDescent="0.25">
      <c r="A226" s="111" t="s">
        <v>409</v>
      </c>
      <c r="B226" s="35">
        <f t="shared" si="23"/>
        <v>0</v>
      </c>
      <c r="C226" s="35">
        <f t="shared" si="23"/>
        <v>0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65"/>
      <c r="AP226" s="65"/>
      <c r="AQ226" s="65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65"/>
      <c r="BE226" s="65"/>
      <c r="BF226" s="65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178"/>
      <c r="BT226" s="178"/>
      <c r="BU226" s="178"/>
      <c r="BV226" s="178"/>
      <c r="BW226" s="178"/>
      <c r="BX226" s="179"/>
      <c r="BY226" s="179"/>
      <c r="BZ226" s="179"/>
      <c r="CA226" s="179"/>
      <c r="CB226" s="179"/>
      <c r="CC226" s="179"/>
      <c r="CD226" s="179"/>
      <c r="CE226" s="32"/>
      <c r="CF226" s="32"/>
      <c r="CG226" s="179"/>
      <c r="CH226" s="32"/>
      <c r="CI226" s="32"/>
      <c r="CJ226" s="179"/>
      <c r="CK226" s="32"/>
      <c r="CL226" s="32"/>
      <c r="CM226" s="179"/>
      <c r="CN226" s="32"/>
      <c r="CO226" s="32"/>
      <c r="CP226" s="179"/>
      <c r="CQ226" s="32"/>
      <c r="CR226" s="32"/>
      <c r="CS226" s="179"/>
      <c r="CT226" s="32"/>
      <c r="CU226" s="32"/>
      <c r="CV226" s="179"/>
      <c r="CW226" s="32"/>
      <c r="CX226" s="32"/>
      <c r="CY226" s="179"/>
      <c r="CZ226" s="32"/>
      <c r="DA226" s="32"/>
      <c r="DB226" s="179"/>
      <c r="DC226" s="32"/>
      <c r="DD226" s="32"/>
      <c r="DE226" s="179"/>
      <c r="DF226" s="32"/>
      <c r="DG226" s="32"/>
      <c r="DH226" s="179"/>
    </row>
    <row r="227" spans="1:112" s="36" customFormat="1" ht="63" x14ac:dyDescent="0.25">
      <c r="A227" s="111" t="s">
        <v>415</v>
      </c>
      <c r="B227" s="35">
        <f t="shared" si="23"/>
        <v>500</v>
      </c>
      <c r="C227" s="35">
        <f t="shared" si="23"/>
        <v>0</v>
      </c>
      <c r="D227" s="32">
        <f t="shared" si="14"/>
        <v>0</v>
      </c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65"/>
      <c r="AP227" s="65"/>
      <c r="AQ227" s="65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65"/>
      <c r="BE227" s="65"/>
      <c r="BF227" s="65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178"/>
      <c r="BT227" s="178"/>
      <c r="BU227" s="178"/>
      <c r="BV227" s="178"/>
      <c r="BW227" s="178"/>
      <c r="BX227" s="179"/>
      <c r="BY227" s="179"/>
      <c r="BZ227" s="179"/>
      <c r="CA227" s="179"/>
      <c r="CB227" s="179"/>
      <c r="CC227" s="179"/>
      <c r="CD227" s="179"/>
      <c r="CE227" s="32"/>
      <c r="CF227" s="32"/>
      <c r="CG227" s="179"/>
      <c r="CH227" s="32"/>
      <c r="CI227" s="32"/>
      <c r="CJ227" s="179"/>
      <c r="CK227" s="32"/>
      <c r="CL227" s="32"/>
      <c r="CM227" s="179"/>
      <c r="CN227" s="32"/>
      <c r="CO227" s="32"/>
      <c r="CP227" s="179"/>
      <c r="CQ227" s="32">
        <v>500</v>
      </c>
      <c r="CR227" s="32"/>
      <c r="CS227" s="179"/>
      <c r="CT227" s="32"/>
      <c r="CU227" s="32"/>
      <c r="CV227" s="179"/>
      <c r="CW227" s="32"/>
      <c r="CX227" s="32"/>
      <c r="CY227" s="179"/>
      <c r="CZ227" s="32"/>
      <c r="DA227" s="32"/>
      <c r="DB227" s="179"/>
      <c r="DC227" s="32"/>
      <c r="DD227" s="32"/>
      <c r="DE227" s="179"/>
      <c r="DF227" s="32"/>
      <c r="DG227" s="32"/>
      <c r="DH227" s="179"/>
    </row>
    <row r="228" spans="1:112" s="36" customFormat="1" ht="63" x14ac:dyDescent="0.25">
      <c r="A228" s="111" t="s">
        <v>657</v>
      </c>
      <c r="B228" s="35">
        <f t="shared" si="23"/>
        <v>500</v>
      </c>
      <c r="C228" s="35">
        <f t="shared" si="23"/>
        <v>0</v>
      </c>
      <c r="D228" s="32">
        <f t="shared" si="14"/>
        <v>0</v>
      </c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65"/>
      <c r="AP228" s="65"/>
      <c r="AQ228" s="65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65"/>
      <c r="BE228" s="65"/>
      <c r="BF228" s="65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178"/>
      <c r="BT228" s="178"/>
      <c r="BU228" s="178"/>
      <c r="BV228" s="178"/>
      <c r="BW228" s="178"/>
      <c r="BX228" s="179"/>
      <c r="BY228" s="179"/>
      <c r="BZ228" s="179"/>
      <c r="CA228" s="179"/>
      <c r="CB228" s="179"/>
      <c r="CC228" s="179"/>
      <c r="CD228" s="179"/>
      <c r="CE228" s="32"/>
      <c r="CF228" s="32"/>
      <c r="CG228" s="179"/>
      <c r="CH228" s="32"/>
      <c r="CI228" s="32"/>
      <c r="CJ228" s="179"/>
      <c r="CK228" s="32"/>
      <c r="CL228" s="32"/>
      <c r="CM228" s="179"/>
      <c r="CN228" s="32"/>
      <c r="CO228" s="32"/>
      <c r="CP228" s="179"/>
      <c r="CQ228" s="32">
        <v>500</v>
      </c>
      <c r="CR228" s="32"/>
      <c r="CS228" s="179"/>
      <c r="CT228" s="32"/>
      <c r="CU228" s="32"/>
      <c r="CV228" s="179"/>
      <c r="CW228" s="32"/>
      <c r="CX228" s="32"/>
      <c r="CY228" s="179"/>
      <c r="CZ228" s="32"/>
      <c r="DA228" s="32"/>
      <c r="DB228" s="179"/>
      <c r="DC228" s="32"/>
      <c r="DD228" s="32"/>
      <c r="DE228" s="179"/>
      <c r="DF228" s="32"/>
      <c r="DG228" s="32"/>
      <c r="DH228" s="179"/>
    </row>
    <row r="229" spans="1:112" s="36" customFormat="1" ht="47.25" x14ac:dyDescent="0.25">
      <c r="A229" s="111" t="s">
        <v>418</v>
      </c>
      <c r="B229" s="35">
        <f t="shared" si="23"/>
        <v>4473.2</v>
      </c>
      <c r="C229" s="35">
        <f t="shared" si="23"/>
        <v>0</v>
      </c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65"/>
      <c r="AP229" s="65"/>
      <c r="AQ229" s="65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65"/>
      <c r="BE229" s="65"/>
      <c r="BF229" s="65"/>
      <c r="BG229" s="32"/>
      <c r="BH229" s="32"/>
      <c r="BI229" s="32"/>
      <c r="BJ229" s="32"/>
      <c r="BK229" s="32"/>
      <c r="BL229" s="32"/>
      <c r="BM229" s="32">
        <v>4473.2</v>
      </c>
      <c r="BN229" s="32"/>
      <c r="BO229" s="32"/>
      <c r="BP229" s="32"/>
      <c r="BQ229" s="32"/>
      <c r="BR229" s="32"/>
      <c r="BS229" s="178"/>
      <c r="BT229" s="178"/>
      <c r="BU229" s="178"/>
      <c r="BV229" s="178"/>
      <c r="BW229" s="178"/>
      <c r="BX229" s="179"/>
      <c r="BY229" s="179"/>
      <c r="BZ229" s="179"/>
      <c r="CA229" s="179"/>
      <c r="CB229" s="179"/>
      <c r="CC229" s="179"/>
      <c r="CD229" s="179"/>
      <c r="CE229" s="32"/>
      <c r="CF229" s="32"/>
      <c r="CG229" s="179"/>
      <c r="CH229" s="32"/>
      <c r="CI229" s="32"/>
      <c r="CJ229" s="179"/>
      <c r="CK229" s="32"/>
      <c r="CL229" s="32"/>
      <c r="CM229" s="179"/>
      <c r="CN229" s="32"/>
      <c r="CO229" s="32"/>
      <c r="CP229" s="179"/>
      <c r="CQ229" s="32"/>
      <c r="CR229" s="32"/>
      <c r="CS229" s="179"/>
      <c r="CT229" s="32"/>
      <c r="CU229" s="32"/>
      <c r="CV229" s="179"/>
      <c r="CW229" s="32"/>
      <c r="CX229" s="32"/>
      <c r="CY229" s="179"/>
      <c r="CZ229" s="32"/>
      <c r="DA229" s="32"/>
      <c r="DB229" s="179"/>
      <c r="DC229" s="32"/>
      <c r="DD229" s="32"/>
      <c r="DE229" s="179"/>
      <c r="DF229" s="32"/>
      <c r="DG229" s="32"/>
      <c r="DH229" s="179"/>
    </row>
    <row r="230" spans="1:112" s="36" customFormat="1" ht="47.25" x14ac:dyDescent="0.25">
      <c r="A230" s="111" t="s">
        <v>420</v>
      </c>
      <c r="B230" s="35">
        <f t="shared" si="23"/>
        <v>17763.3</v>
      </c>
      <c r="C230" s="35">
        <f t="shared" si="23"/>
        <v>428.4</v>
      </c>
      <c r="D230" s="32">
        <f t="shared" si="14"/>
        <v>2.4117140396210166</v>
      </c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>
        <v>0</v>
      </c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65"/>
      <c r="AP230" s="65"/>
      <c r="AQ230" s="65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65"/>
      <c r="BE230" s="65"/>
      <c r="BF230" s="65"/>
      <c r="BG230" s="32">
        <v>1818.1</v>
      </c>
      <c r="BH230" s="32">
        <v>428.4</v>
      </c>
      <c r="BI230" s="32">
        <f t="shared" si="22"/>
        <v>23.563060337715196</v>
      </c>
      <c r="BJ230" s="32"/>
      <c r="BK230" s="32"/>
      <c r="BL230" s="32"/>
      <c r="BM230" s="32">
        <v>15945.2</v>
      </c>
      <c r="BN230" s="32"/>
      <c r="BO230" s="32">
        <f t="shared" si="21"/>
        <v>0</v>
      </c>
      <c r="BP230" s="32"/>
      <c r="BQ230" s="32"/>
      <c r="BR230" s="32"/>
      <c r="BS230" s="178"/>
      <c r="BT230" s="178"/>
      <c r="BU230" s="178"/>
      <c r="BV230" s="178"/>
      <c r="BW230" s="178"/>
      <c r="BX230" s="179"/>
      <c r="BY230" s="179"/>
      <c r="BZ230" s="179"/>
      <c r="CA230" s="179"/>
      <c r="CB230" s="179"/>
      <c r="CC230" s="179"/>
      <c r="CD230" s="179"/>
      <c r="CE230" s="32"/>
      <c r="CF230" s="32"/>
      <c r="CG230" s="179"/>
      <c r="CH230" s="32"/>
      <c r="CI230" s="32"/>
      <c r="CJ230" s="179"/>
      <c r="CK230" s="32"/>
      <c r="CL230" s="32"/>
      <c r="CM230" s="179"/>
      <c r="CN230" s="32"/>
      <c r="CO230" s="32"/>
      <c r="CP230" s="179"/>
      <c r="CQ230" s="32"/>
      <c r="CR230" s="32"/>
      <c r="CS230" s="179"/>
      <c r="CT230" s="32"/>
      <c r="CU230" s="32"/>
      <c r="CV230" s="179"/>
      <c r="CW230" s="32"/>
      <c r="CX230" s="32"/>
      <c r="CY230" s="179"/>
      <c r="CZ230" s="32"/>
      <c r="DA230" s="32"/>
      <c r="DB230" s="179"/>
      <c r="DC230" s="32"/>
      <c r="DD230" s="32"/>
      <c r="DE230" s="179"/>
      <c r="DF230" s="32"/>
      <c r="DG230" s="32"/>
      <c r="DH230" s="179"/>
    </row>
    <row r="231" spans="1:112" s="36" customFormat="1" ht="47.25" x14ac:dyDescent="0.25">
      <c r="A231" s="111" t="s">
        <v>418</v>
      </c>
      <c r="B231" s="35">
        <f t="shared" si="23"/>
        <v>0</v>
      </c>
      <c r="C231" s="35">
        <f t="shared" si="23"/>
        <v>0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65"/>
      <c r="AP231" s="65"/>
      <c r="AQ231" s="65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65"/>
      <c r="BE231" s="65"/>
      <c r="BF231" s="65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178"/>
      <c r="BT231" s="178"/>
      <c r="BU231" s="178"/>
      <c r="BV231" s="178"/>
      <c r="BW231" s="178"/>
      <c r="BX231" s="179"/>
      <c r="BY231" s="179"/>
      <c r="BZ231" s="179"/>
      <c r="CA231" s="179"/>
      <c r="CB231" s="179"/>
      <c r="CC231" s="179"/>
      <c r="CD231" s="179"/>
      <c r="CE231" s="32"/>
      <c r="CF231" s="32"/>
      <c r="CG231" s="179"/>
      <c r="CH231" s="32"/>
      <c r="CI231" s="32"/>
      <c r="CJ231" s="179"/>
      <c r="CK231" s="32"/>
      <c r="CL231" s="32"/>
      <c r="CM231" s="179"/>
      <c r="CN231" s="32"/>
      <c r="CO231" s="32"/>
      <c r="CP231" s="179"/>
      <c r="CQ231" s="32"/>
      <c r="CR231" s="32"/>
      <c r="CS231" s="179"/>
      <c r="CT231" s="32"/>
      <c r="CU231" s="32"/>
      <c r="CV231" s="179"/>
      <c r="CW231" s="32"/>
      <c r="CX231" s="32"/>
      <c r="CY231" s="179"/>
      <c r="CZ231" s="32"/>
      <c r="DA231" s="32"/>
      <c r="DB231" s="179"/>
      <c r="DC231" s="32"/>
      <c r="DD231" s="32"/>
      <c r="DE231" s="179"/>
      <c r="DF231" s="32"/>
      <c r="DG231" s="32"/>
      <c r="DH231" s="179"/>
    </row>
    <row r="232" spans="1:112" s="36" customFormat="1" ht="47.25" x14ac:dyDescent="0.25">
      <c r="A232" s="111" t="s">
        <v>423</v>
      </c>
      <c r="B232" s="35">
        <f t="shared" si="23"/>
        <v>0</v>
      </c>
      <c r="C232" s="35">
        <f t="shared" si="23"/>
        <v>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65"/>
      <c r="AP232" s="65"/>
      <c r="AQ232" s="65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65"/>
      <c r="BE232" s="65"/>
      <c r="BF232" s="65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178"/>
      <c r="BT232" s="178"/>
      <c r="BU232" s="178"/>
      <c r="BV232" s="178"/>
      <c r="BW232" s="178"/>
      <c r="BX232" s="179"/>
      <c r="BY232" s="179"/>
      <c r="BZ232" s="179"/>
      <c r="CA232" s="179"/>
      <c r="CB232" s="179"/>
      <c r="CC232" s="179"/>
      <c r="CD232" s="179"/>
      <c r="CE232" s="32"/>
      <c r="CF232" s="32"/>
      <c r="CG232" s="179"/>
      <c r="CH232" s="32"/>
      <c r="CI232" s="32"/>
      <c r="CJ232" s="179"/>
      <c r="CK232" s="32"/>
      <c r="CL232" s="32"/>
      <c r="CM232" s="179"/>
      <c r="CN232" s="32"/>
      <c r="CO232" s="32"/>
      <c r="CP232" s="179"/>
      <c r="CQ232" s="32"/>
      <c r="CR232" s="32"/>
      <c r="CS232" s="179"/>
      <c r="CT232" s="32"/>
      <c r="CU232" s="32"/>
      <c r="CV232" s="179"/>
      <c r="CW232" s="32"/>
      <c r="CX232" s="32"/>
      <c r="CY232" s="179"/>
      <c r="CZ232" s="32"/>
      <c r="DA232" s="32"/>
      <c r="DB232" s="179"/>
      <c r="DC232" s="32"/>
      <c r="DD232" s="32"/>
      <c r="DE232" s="179"/>
      <c r="DF232" s="32"/>
      <c r="DG232" s="32"/>
      <c r="DH232" s="179"/>
    </row>
    <row r="233" spans="1:112" s="36" customFormat="1" ht="63" x14ac:dyDescent="0.25">
      <c r="A233" s="111" t="s">
        <v>430</v>
      </c>
      <c r="B233" s="35">
        <f t="shared" si="23"/>
        <v>0</v>
      </c>
      <c r="C233" s="35">
        <f t="shared" si="23"/>
        <v>0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65"/>
      <c r="AP233" s="65"/>
      <c r="AQ233" s="65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65"/>
      <c r="BE233" s="65"/>
      <c r="BF233" s="65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178"/>
      <c r="BT233" s="178"/>
      <c r="BU233" s="178"/>
      <c r="BV233" s="178"/>
      <c r="BW233" s="178"/>
      <c r="BX233" s="179"/>
      <c r="BY233" s="179"/>
      <c r="BZ233" s="179"/>
      <c r="CA233" s="179"/>
      <c r="CB233" s="179"/>
      <c r="CC233" s="179"/>
      <c r="CD233" s="179"/>
      <c r="CE233" s="32"/>
      <c r="CF233" s="32"/>
      <c r="CG233" s="179"/>
      <c r="CH233" s="32"/>
      <c r="CI233" s="32"/>
      <c r="CJ233" s="179"/>
      <c r="CK233" s="32"/>
      <c r="CL233" s="32"/>
      <c r="CM233" s="179"/>
      <c r="CN233" s="32"/>
      <c r="CO233" s="32"/>
      <c r="CP233" s="179"/>
      <c r="CQ233" s="32"/>
      <c r="CR233" s="32"/>
      <c r="CS233" s="179"/>
      <c r="CT233" s="32"/>
      <c r="CU233" s="32"/>
      <c r="CV233" s="179"/>
      <c r="CW233" s="32"/>
      <c r="CX233" s="32"/>
      <c r="CY233" s="179"/>
      <c r="CZ233" s="32"/>
      <c r="DA233" s="32"/>
      <c r="DB233" s="179"/>
      <c r="DC233" s="32"/>
      <c r="DD233" s="32"/>
      <c r="DE233" s="179"/>
      <c r="DF233" s="32"/>
      <c r="DG233" s="32"/>
      <c r="DH233" s="179"/>
    </row>
    <row r="234" spans="1:112" s="36" customFormat="1" ht="47.25" x14ac:dyDescent="0.25">
      <c r="A234" s="111" t="s">
        <v>431</v>
      </c>
      <c r="B234" s="35">
        <f t="shared" si="23"/>
        <v>500</v>
      </c>
      <c r="C234" s="35">
        <f t="shared" si="23"/>
        <v>0</v>
      </c>
      <c r="D234" s="32">
        <f t="shared" si="14"/>
        <v>0</v>
      </c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65"/>
      <c r="AP234" s="65"/>
      <c r="AQ234" s="65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65"/>
      <c r="BE234" s="65"/>
      <c r="BF234" s="65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178"/>
      <c r="BT234" s="178"/>
      <c r="BU234" s="178"/>
      <c r="BV234" s="178"/>
      <c r="BW234" s="178"/>
      <c r="BX234" s="179"/>
      <c r="BY234" s="179"/>
      <c r="BZ234" s="179"/>
      <c r="CA234" s="179"/>
      <c r="CB234" s="179"/>
      <c r="CC234" s="179"/>
      <c r="CD234" s="179"/>
      <c r="CE234" s="32"/>
      <c r="CF234" s="32"/>
      <c r="CG234" s="179"/>
      <c r="CH234" s="32"/>
      <c r="CI234" s="32"/>
      <c r="CJ234" s="179"/>
      <c r="CK234" s="32"/>
      <c r="CL234" s="32"/>
      <c r="CM234" s="179"/>
      <c r="CN234" s="32"/>
      <c r="CO234" s="32"/>
      <c r="CP234" s="179"/>
      <c r="CQ234" s="32">
        <v>500</v>
      </c>
      <c r="CR234" s="32"/>
      <c r="CS234" s="179"/>
      <c r="CT234" s="32"/>
      <c r="CU234" s="32"/>
      <c r="CV234" s="179"/>
      <c r="CW234" s="32"/>
      <c r="CX234" s="32"/>
      <c r="CY234" s="179"/>
      <c r="CZ234" s="32"/>
      <c r="DA234" s="32"/>
      <c r="DB234" s="179"/>
      <c r="DC234" s="32"/>
      <c r="DD234" s="32"/>
      <c r="DE234" s="179"/>
      <c r="DF234" s="32"/>
      <c r="DG234" s="32"/>
      <c r="DH234" s="179"/>
    </row>
    <row r="235" spans="1:112" s="36" customFormat="1" ht="47.25" x14ac:dyDescent="0.25">
      <c r="A235" s="111" t="s">
        <v>432</v>
      </c>
      <c r="B235" s="35">
        <f t="shared" si="23"/>
        <v>4999.5</v>
      </c>
      <c r="C235" s="35">
        <f t="shared" si="23"/>
        <v>0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65"/>
      <c r="AP235" s="65"/>
      <c r="AQ235" s="65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65"/>
      <c r="BE235" s="65"/>
      <c r="BF235" s="65"/>
      <c r="BG235" s="32"/>
      <c r="BH235" s="32"/>
      <c r="BI235" s="32"/>
      <c r="BJ235" s="32"/>
      <c r="BK235" s="32"/>
      <c r="BL235" s="32"/>
      <c r="BM235" s="32">
        <v>4999.5</v>
      </c>
      <c r="BN235" s="32"/>
      <c r="BO235" s="32"/>
      <c r="BP235" s="32"/>
      <c r="BQ235" s="32"/>
      <c r="BR235" s="32"/>
      <c r="BS235" s="178"/>
      <c r="BT235" s="178"/>
      <c r="BU235" s="178"/>
      <c r="BV235" s="178"/>
      <c r="BW235" s="178"/>
      <c r="BX235" s="179"/>
      <c r="BY235" s="179"/>
      <c r="BZ235" s="179"/>
      <c r="CA235" s="179"/>
      <c r="CB235" s="179"/>
      <c r="CC235" s="179"/>
      <c r="CD235" s="179"/>
      <c r="CE235" s="32"/>
      <c r="CF235" s="32"/>
      <c r="CG235" s="179"/>
      <c r="CH235" s="32"/>
      <c r="CI235" s="32"/>
      <c r="CJ235" s="179"/>
      <c r="CK235" s="32"/>
      <c r="CL235" s="32"/>
      <c r="CM235" s="179"/>
      <c r="CN235" s="32"/>
      <c r="CO235" s="32"/>
      <c r="CP235" s="179"/>
      <c r="CQ235" s="32"/>
      <c r="CR235" s="32"/>
      <c r="CS235" s="179"/>
      <c r="CT235" s="32"/>
      <c r="CU235" s="32"/>
      <c r="CV235" s="179"/>
      <c r="CW235" s="32"/>
      <c r="CX235" s="32"/>
      <c r="CY235" s="179"/>
      <c r="CZ235" s="32"/>
      <c r="DA235" s="32"/>
      <c r="DB235" s="179"/>
      <c r="DC235" s="32"/>
      <c r="DD235" s="32"/>
      <c r="DE235" s="179"/>
      <c r="DF235" s="32"/>
      <c r="DG235" s="32"/>
      <c r="DH235" s="179"/>
    </row>
    <row r="236" spans="1:112" s="36" customFormat="1" ht="47.25" x14ac:dyDescent="0.25">
      <c r="A236" s="111" t="s">
        <v>433</v>
      </c>
      <c r="B236" s="35">
        <f t="shared" si="23"/>
        <v>1083.3</v>
      </c>
      <c r="C236" s="35">
        <f t="shared" si="23"/>
        <v>0</v>
      </c>
      <c r="D236" s="32">
        <f t="shared" si="14"/>
        <v>0</v>
      </c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65"/>
      <c r="AP236" s="65"/>
      <c r="AQ236" s="65"/>
      <c r="AR236" s="32"/>
      <c r="AS236" s="32"/>
      <c r="AT236" s="32"/>
      <c r="AU236" s="32"/>
      <c r="AV236" s="32"/>
      <c r="AW236" s="32"/>
      <c r="AX236" s="32">
        <v>1083.3</v>
      </c>
      <c r="AY236" s="32"/>
      <c r="AZ236" s="32"/>
      <c r="BA236" s="32"/>
      <c r="BB236" s="32"/>
      <c r="BC236" s="32"/>
      <c r="BD236" s="65"/>
      <c r="BE236" s="65"/>
      <c r="BF236" s="65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178"/>
      <c r="BT236" s="178"/>
      <c r="BU236" s="178"/>
      <c r="BV236" s="178"/>
      <c r="BW236" s="178"/>
      <c r="BX236" s="179"/>
      <c r="BY236" s="179"/>
      <c r="BZ236" s="179"/>
      <c r="CA236" s="179"/>
      <c r="CB236" s="179"/>
      <c r="CC236" s="179"/>
      <c r="CD236" s="179"/>
      <c r="CE236" s="32"/>
      <c r="CF236" s="32"/>
      <c r="CG236" s="179"/>
      <c r="CH236" s="32"/>
      <c r="CI236" s="32"/>
      <c r="CJ236" s="179"/>
      <c r="CK236" s="32"/>
      <c r="CL236" s="32"/>
      <c r="CM236" s="179"/>
      <c r="CN236" s="32"/>
      <c r="CO236" s="32"/>
      <c r="CP236" s="179"/>
      <c r="CQ236" s="32"/>
      <c r="CR236" s="32"/>
      <c r="CS236" s="179"/>
      <c r="CT236" s="32"/>
      <c r="CU236" s="32"/>
      <c r="CV236" s="179"/>
      <c r="CW236" s="32"/>
      <c r="CX236" s="32"/>
      <c r="CY236" s="179"/>
      <c r="CZ236" s="32"/>
      <c r="DA236" s="32"/>
      <c r="DB236" s="179"/>
      <c r="DC236" s="32"/>
      <c r="DD236" s="32"/>
      <c r="DE236" s="179"/>
      <c r="DF236" s="32"/>
      <c r="DG236" s="32"/>
      <c r="DH236" s="179"/>
    </row>
    <row r="237" spans="1:112" s="36" customFormat="1" ht="47.25" x14ac:dyDescent="0.25">
      <c r="A237" s="111" t="s">
        <v>658</v>
      </c>
      <c r="B237" s="35">
        <f t="shared" si="23"/>
        <v>500</v>
      </c>
      <c r="C237" s="35">
        <f t="shared" si="23"/>
        <v>0</v>
      </c>
      <c r="D237" s="32">
        <f t="shared" si="14"/>
        <v>0</v>
      </c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65"/>
      <c r="AP237" s="65"/>
      <c r="AQ237" s="65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65"/>
      <c r="BE237" s="65"/>
      <c r="BF237" s="65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178"/>
      <c r="BT237" s="178"/>
      <c r="BU237" s="178"/>
      <c r="BV237" s="178"/>
      <c r="BW237" s="178"/>
      <c r="BX237" s="179"/>
      <c r="BY237" s="179"/>
      <c r="BZ237" s="179"/>
      <c r="CA237" s="179"/>
      <c r="CB237" s="179"/>
      <c r="CC237" s="179"/>
      <c r="CD237" s="179"/>
      <c r="CE237" s="32"/>
      <c r="CF237" s="32"/>
      <c r="CG237" s="179"/>
      <c r="CH237" s="32"/>
      <c r="CI237" s="32"/>
      <c r="CJ237" s="179"/>
      <c r="CK237" s="32"/>
      <c r="CL237" s="32"/>
      <c r="CM237" s="179"/>
      <c r="CN237" s="32"/>
      <c r="CO237" s="32"/>
      <c r="CP237" s="179"/>
      <c r="CQ237" s="32">
        <v>500</v>
      </c>
      <c r="CR237" s="32"/>
      <c r="CS237" s="179"/>
      <c r="CT237" s="32"/>
      <c r="CU237" s="32"/>
      <c r="CV237" s="179"/>
      <c r="CW237" s="32"/>
      <c r="CX237" s="32"/>
      <c r="CY237" s="179"/>
      <c r="CZ237" s="32"/>
      <c r="DA237" s="32"/>
      <c r="DB237" s="179"/>
      <c r="DC237" s="32"/>
      <c r="DD237" s="32"/>
      <c r="DE237" s="179"/>
      <c r="DF237" s="32"/>
      <c r="DG237" s="32"/>
      <c r="DH237" s="179"/>
    </row>
    <row r="238" spans="1:112" s="36" customFormat="1" ht="63" x14ac:dyDescent="0.25">
      <c r="A238" s="111" t="s">
        <v>435</v>
      </c>
      <c r="B238" s="35">
        <f t="shared" si="23"/>
        <v>0</v>
      </c>
      <c r="C238" s="35">
        <f t="shared" si="23"/>
        <v>0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65"/>
      <c r="AP238" s="65"/>
      <c r="AQ238" s="65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65"/>
      <c r="BE238" s="65"/>
      <c r="BF238" s="65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178"/>
      <c r="BT238" s="178"/>
      <c r="BU238" s="178"/>
      <c r="BV238" s="178"/>
      <c r="BW238" s="178"/>
      <c r="BX238" s="179"/>
      <c r="BY238" s="179"/>
      <c r="BZ238" s="179"/>
      <c r="CA238" s="179"/>
      <c r="CB238" s="179"/>
      <c r="CC238" s="179"/>
      <c r="CD238" s="179"/>
      <c r="CE238" s="32"/>
      <c r="CF238" s="32"/>
      <c r="CG238" s="179"/>
      <c r="CH238" s="32"/>
      <c r="CI238" s="32"/>
      <c r="CJ238" s="179"/>
      <c r="CK238" s="32"/>
      <c r="CL238" s="32"/>
      <c r="CM238" s="179"/>
      <c r="CN238" s="32"/>
      <c r="CO238" s="32"/>
      <c r="CP238" s="179"/>
      <c r="CQ238" s="32"/>
      <c r="CR238" s="32"/>
      <c r="CS238" s="179"/>
      <c r="CT238" s="32"/>
      <c r="CU238" s="32"/>
      <c r="CV238" s="179"/>
      <c r="CW238" s="32"/>
      <c r="CX238" s="32"/>
      <c r="CY238" s="179"/>
      <c r="CZ238" s="32"/>
      <c r="DA238" s="32"/>
      <c r="DB238" s="179"/>
      <c r="DC238" s="32"/>
      <c r="DD238" s="32"/>
      <c r="DE238" s="179"/>
      <c r="DF238" s="32"/>
      <c r="DG238" s="32"/>
      <c r="DH238" s="179"/>
    </row>
    <row r="239" spans="1:112" s="36" customFormat="1" ht="47.25" x14ac:dyDescent="0.25">
      <c r="A239" s="111" t="s">
        <v>436</v>
      </c>
      <c r="B239" s="35">
        <f t="shared" si="23"/>
        <v>2303.2130000000002</v>
      </c>
      <c r="C239" s="35">
        <f t="shared" si="23"/>
        <v>0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3">
        <v>2303.2130000000002</v>
      </c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65"/>
      <c r="AP239" s="65"/>
      <c r="AQ239" s="65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65"/>
      <c r="BE239" s="65"/>
      <c r="BF239" s="65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178"/>
      <c r="BT239" s="178"/>
      <c r="BU239" s="178"/>
      <c r="BV239" s="178"/>
      <c r="BW239" s="178"/>
      <c r="BX239" s="179"/>
      <c r="BY239" s="179"/>
      <c r="BZ239" s="179"/>
      <c r="CA239" s="179"/>
      <c r="CB239" s="179"/>
      <c r="CC239" s="179"/>
      <c r="CD239" s="179"/>
      <c r="CE239" s="32"/>
      <c r="CF239" s="32"/>
      <c r="CG239" s="179"/>
      <c r="CH239" s="32"/>
      <c r="CI239" s="32"/>
      <c r="CJ239" s="179"/>
      <c r="CK239" s="32"/>
      <c r="CL239" s="32"/>
      <c r="CM239" s="179"/>
      <c r="CN239" s="32"/>
      <c r="CO239" s="32"/>
      <c r="CP239" s="179"/>
      <c r="CQ239" s="32"/>
      <c r="CR239" s="32"/>
      <c r="CS239" s="179"/>
      <c r="CT239" s="32"/>
      <c r="CU239" s="32"/>
      <c r="CV239" s="179"/>
      <c r="CW239" s="32"/>
      <c r="CX239" s="32"/>
      <c r="CY239" s="179"/>
      <c r="CZ239" s="32"/>
      <c r="DA239" s="32"/>
      <c r="DB239" s="179"/>
      <c r="DC239" s="32"/>
      <c r="DD239" s="32"/>
      <c r="DE239" s="179"/>
      <c r="DF239" s="32"/>
      <c r="DG239" s="32"/>
      <c r="DH239" s="179"/>
    </row>
    <row r="240" spans="1:112" s="36" customFormat="1" ht="63" x14ac:dyDescent="0.25">
      <c r="A240" s="111" t="s">
        <v>439</v>
      </c>
      <c r="B240" s="35">
        <f t="shared" si="23"/>
        <v>12985.7</v>
      </c>
      <c r="C240" s="35">
        <f t="shared" si="23"/>
        <v>0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65"/>
      <c r="AP240" s="65"/>
      <c r="AQ240" s="65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65"/>
      <c r="BE240" s="65"/>
      <c r="BF240" s="65"/>
      <c r="BG240" s="32"/>
      <c r="BH240" s="32"/>
      <c r="BI240" s="32"/>
      <c r="BJ240" s="32"/>
      <c r="BK240" s="32"/>
      <c r="BL240" s="32"/>
      <c r="BM240" s="32">
        <v>12985.7</v>
      </c>
      <c r="BN240" s="32"/>
      <c r="BO240" s="32"/>
      <c r="BP240" s="32"/>
      <c r="BQ240" s="32"/>
      <c r="BR240" s="32"/>
      <c r="BS240" s="178"/>
      <c r="BT240" s="178"/>
      <c r="BU240" s="178"/>
      <c r="BV240" s="178"/>
      <c r="BW240" s="178"/>
      <c r="BX240" s="179"/>
      <c r="BY240" s="179"/>
      <c r="BZ240" s="179"/>
      <c r="CA240" s="179"/>
      <c r="CB240" s="179"/>
      <c r="CC240" s="179"/>
      <c r="CD240" s="179"/>
      <c r="CE240" s="32"/>
      <c r="CF240" s="32"/>
      <c r="CG240" s="179"/>
      <c r="CH240" s="32"/>
      <c r="CI240" s="32"/>
      <c r="CJ240" s="179"/>
      <c r="CK240" s="32"/>
      <c r="CL240" s="32"/>
      <c r="CM240" s="179"/>
      <c r="CN240" s="32"/>
      <c r="CO240" s="32"/>
      <c r="CP240" s="179"/>
      <c r="CQ240" s="32"/>
      <c r="CR240" s="32"/>
      <c r="CS240" s="179"/>
      <c r="CT240" s="32"/>
      <c r="CU240" s="32"/>
      <c r="CV240" s="179"/>
      <c r="CW240" s="32"/>
      <c r="CX240" s="32"/>
      <c r="CY240" s="179"/>
      <c r="CZ240" s="32"/>
      <c r="DA240" s="32"/>
      <c r="DB240" s="179"/>
      <c r="DC240" s="32"/>
      <c r="DD240" s="32"/>
      <c r="DE240" s="179"/>
      <c r="DF240" s="32"/>
      <c r="DG240" s="32"/>
      <c r="DH240" s="179"/>
    </row>
    <row r="241" spans="1:112" s="36" customFormat="1" ht="63" x14ac:dyDescent="0.25">
      <c r="A241" s="111" t="s">
        <v>513</v>
      </c>
      <c r="B241" s="35">
        <f t="shared" si="23"/>
        <v>89.8</v>
      </c>
      <c r="C241" s="35">
        <f t="shared" si="23"/>
        <v>4.5999999999999996</v>
      </c>
      <c r="D241" s="32">
        <f t="shared" si="14"/>
        <v>5.1224944320712691</v>
      </c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65"/>
      <c r="AP241" s="65"/>
      <c r="AQ241" s="65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65"/>
      <c r="BE241" s="65"/>
      <c r="BF241" s="65"/>
      <c r="BG241" s="32">
        <v>89.8</v>
      </c>
      <c r="BH241" s="32">
        <v>4.5999999999999996</v>
      </c>
      <c r="BI241" s="32">
        <f t="shared" ref="BI241:BI269" si="25">BH241/BG241*100</f>
        <v>5.1224944320712691</v>
      </c>
      <c r="BJ241" s="32"/>
      <c r="BK241" s="32"/>
      <c r="BL241" s="32"/>
      <c r="BM241" s="32"/>
      <c r="BN241" s="32"/>
      <c r="BO241" s="32"/>
      <c r="BP241" s="32"/>
      <c r="BQ241" s="32"/>
      <c r="BR241" s="32"/>
      <c r="BS241" s="178"/>
      <c r="BT241" s="178"/>
      <c r="BU241" s="178"/>
      <c r="BV241" s="178"/>
      <c r="BW241" s="178"/>
      <c r="BX241" s="179"/>
      <c r="BY241" s="179"/>
      <c r="BZ241" s="179"/>
      <c r="CA241" s="179"/>
      <c r="CB241" s="179"/>
      <c r="CC241" s="179"/>
      <c r="CD241" s="179"/>
      <c r="CE241" s="32"/>
      <c r="CF241" s="32"/>
      <c r="CG241" s="179"/>
      <c r="CH241" s="32"/>
      <c r="CI241" s="32"/>
      <c r="CJ241" s="179"/>
      <c r="CK241" s="32"/>
      <c r="CL241" s="32"/>
      <c r="CM241" s="179"/>
      <c r="CN241" s="32"/>
      <c r="CO241" s="32"/>
      <c r="CP241" s="179"/>
      <c r="CQ241" s="32"/>
      <c r="CR241" s="32"/>
      <c r="CS241" s="179"/>
      <c r="CT241" s="32"/>
      <c r="CU241" s="32"/>
      <c r="CV241" s="179"/>
      <c r="CW241" s="32"/>
      <c r="CX241" s="32"/>
      <c r="CY241" s="179"/>
      <c r="CZ241" s="32"/>
      <c r="DA241" s="32"/>
      <c r="DB241" s="179"/>
      <c r="DC241" s="32"/>
      <c r="DD241" s="32"/>
      <c r="DE241" s="179"/>
      <c r="DF241" s="32"/>
      <c r="DG241" s="32"/>
      <c r="DH241" s="179"/>
    </row>
    <row r="242" spans="1:112" s="36" customFormat="1" ht="47.25" x14ac:dyDescent="0.25">
      <c r="A242" s="111" t="s">
        <v>441</v>
      </c>
      <c r="B242" s="35">
        <f t="shared" si="23"/>
        <v>89.8</v>
      </c>
      <c r="C242" s="35">
        <f t="shared" si="23"/>
        <v>7.9</v>
      </c>
      <c r="D242" s="32">
        <f t="shared" si="14"/>
        <v>8.7973273942093542</v>
      </c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65"/>
      <c r="AP242" s="65"/>
      <c r="AQ242" s="65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65"/>
      <c r="BE242" s="65"/>
      <c r="BF242" s="65"/>
      <c r="BG242" s="32">
        <v>89.8</v>
      </c>
      <c r="BH242" s="32">
        <v>7.9</v>
      </c>
      <c r="BI242" s="32">
        <f t="shared" si="25"/>
        <v>8.7973273942093542</v>
      </c>
      <c r="BJ242" s="32"/>
      <c r="BK242" s="32"/>
      <c r="BL242" s="32"/>
      <c r="BM242" s="32"/>
      <c r="BN242" s="32"/>
      <c r="BO242" s="32"/>
      <c r="BP242" s="32"/>
      <c r="BQ242" s="32"/>
      <c r="BR242" s="32"/>
      <c r="BS242" s="178"/>
      <c r="BT242" s="178"/>
      <c r="BU242" s="178"/>
      <c r="BV242" s="178"/>
      <c r="BW242" s="178"/>
      <c r="BX242" s="179"/>
      <c r="BY242" s="179"/>
      <c r="BZ242" s="179"/>
      <c r="CA242" s="179"/>
      <c r="CB242" s="179"/>
      <c r="CC242" s="179"/>
      <c r="CD242" s="179"/>
      <c r="CE242" s="32"/>
      <c r="CF242" s="32"/>
      <c r="CG242" s="179"/>
      <c r="CH242" s="32"/>
      <c r="CI242" s="32"/>
      <c r="CJ242" s="179"/>
      <c r="CK242" s="32"/>
      <c r="CL242" s="32"/>
      <c r="CM242" s="179"/>
      <c r="CN242" s="32"/>
      <c r="CO242" s="32"/>
      <c r="CP242" s="179"/>
      <c r="CQ242" s="32"/>
      <c r="CR242" s="32"/>
      <c r="CS242" s="179"/>
      <c r="CT242" s="32"/>
      <c r="CU242" s="32"/>
      <c r="CV242" s="179"/>
      <c r="CW242" s="32"/>
      <c r="CX242" s="32"/>
      <c r="CY242" s="179"/>
      <c r="CZ242" s="32"/>
      <c r="DA242" s="32"/>
      <c r="DB242" s="179"/>
      <c r="DC242" s="32"/>
      <c r="DD242" s="32"/>
      <c r="DE242" s="179"/>
      <c r="DF242" s="32"/>
      <c r="DG242" s="32"/>
      <c r="DH242" s="179"/>
    </row>
    <row r="243" spans="1:112" s="36" customFormat="1" ht="47.25" x14ac:dyDescent="0.25">
      <c r="A243" s="111" t="s">
        <v>634</v>
      </c>
      <c r="B243" s="35">
        <f t="shared" si="23"/>
        <v>546.4</v>
      </c>
      <c r="C243" s="35">
        <f t="shared" si="23"/>
        <v>6.9</v>
      </c>
      <c r="D243" s="32">
        <f t="shared" si="14"/>
        <v>1.2628111273792093</v>
      </c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65"/>
      <c r="AP243" s="65"/>
      <c r="AQ243" s="65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65"/>
      <c r="BE243" s="65"/>
      <c r="BF243" s="65"/>
      <c r="BG243" s="32">
        <v>46.4</v>
      </c>
      <c r="BH243" s="32">
        <v>6.9</v>
      </c>
      <c r="BI243" s="32">
        <f t="shared" si="25"/>
        <v>14.870689655172415</v>
      </c>
      <c r="BJ243" s="32"/>
      <c r="BK243" s="32"/>
      <c r="BL243" s="32"/>
      <c r="BM243" s="32"/>
      <c r="BN243" s="32"/>
      <c r="BO243" s="32"/>
      <c r="BP243" s="32"/>
      <c r="BQ243" s="32"/>
      <c r="BR243" s="32"/>
      <c r="BS243" s="178"/>
      <c r="BT243" s="178"/>
      <c r="BU243" s="178"/>
      <c r="BV243" s="178"/>
      <c r="BW243" s="178"/>
      <c r="BX243" s="179"/>
      <c r="BY243" s="179"/>
      <c r="BZ243" s="179"/>
      <c r="CA243" s="179"/>
      <c r="CB243" s="179"/>
      <c r="CC243" s="179"/>
      <c r="CD243" s="179"/>
      <c r="CE243" s="32"/>
      <c r="CF243" s="32"/>
      <c r="CG243" s="179"/>
      <c r="CH243" s="32"/>
      <c r="CI243" s="32"/>
      <c r="CJ243" s="179"/>
      <c r="CK243" s="32"/>
      <c r="CL243" s="32"/>
      <c r="CM243" s="179"/>
      <c r="CN243" s="32"/>
      <c r="CO243" s="32"/>
      <c r="CP243" s="179"/>
      <c r="CQ243" s="32">
        <v>500</v>
      </c>
      <c r="CR243" s="32"/>
      <c r="CS243" s="179"/>
      <c r="CT243" s="32"/>
      <c r="CU243" s="32"/>
      <c r="CV243" s="179"/>
      <c r="CW243" s="32"/>
      <c r="CX243" s="32"/>
      <c r="CY243" s="179"/>
      <c r="CZ243" s="32"/>
      <c r="DA243" s="32"/>
      <c r="DB243" s="179"/>
      <c r="DC243" s="32"/>
      <c r="DD243" s="32"/>
      <c r="DE243" s="179"/>
      <c r="DF243" s="32"/>
      <c r="DG243" s="32"/>
      <c r="DH243" s="179"/>
    </row>
    <row r="244" spans="1:112" s="36" customFormat="1" ht="47.25" x14ac:dyDescent="0.25">
      <c r="A244" s="111" t="s">
        <v>445</v>
      </c>
      <c r="B244" s="35">
        <f t="shared" si="23"/>
        <v>0</v>
      </c>
      <c r="C244" s="35">
        <f t="shared" si="23"/>
        <v>0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65"/>
      <c r="AP244" s="65"/>
      <c r="AQ244" s="65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65"/>
      <c r="BE244" s="65"/>
      <c r="BF244" s="65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178"/>
      <c r="BT244" s="178"/>
      <c r="BU244" s="178"/>
      <c r="BV244" s="178"/>
      <c r="BW244" s="178"/>
      <c r="BX244" s="179"/>
      <c r="BY244" s="179"/>
      <c r="BZ244" s="179"/>
      <c r="CA244" s="179"/>
      <c r="CB244" s="179"/>
      <c r="CC244" s="179"/>
      <c r="CD244" s="179"/>
      <c r="CE244" s="32"/>
      <c r="CF244" s="32"/>
      <c r="CG244" s="179"/>
      <c r="CH244" s="32"/>
      <c r="CI244" s="32"/>
      <c r="CJ244" s="179"/>
      <c r="CK244" s="32"/>
      <c r="CL244" s="32"/>
      <c r="CM244" s="179"/>
      <c r="CN244" s="32"/>
      <c r="CO244" s="32"/>
      <c r="CP244" s="179"/>
      <c r="CQ244" s="32"/>
      <c r="CR244" s="32"/>
      <c r="CS244" s="179"/>
      <c r="CT244" s="32"/>
      <c r="CU244" s="32"/>
      <c r="CV244" s="179"/>
      <c r="CW244" s="32"/>
      <c r="CX244" s="32"/>
      <c r="CY244" s="179"/>
      <c r="CZ244" s="32"/>
      <c r="DA244" s="32"/>
      <c r="DB244" s="179"/>
      <c r="DC244" s="32"/>
      <c r="DD244" s="32"/>
      <c r="DE244" s="179"/>
      <c r="DF244" s="32"/>
      <c r="DG244" s="32"/>
      <c r="DH244" s="179"/>
    </row>
    <row r="245" spans="1:112" s="36" customFormat="1" ht="47.25" x14ac:dyDescent="0.25">
      <c r="A245" s="111" t="s">
        <v>449</v>
      </c>
      <c r="B245" s="35">
        <f t="shared" si="23"/>
        <v>0</v>
      </c>
      <c r="C245" s="35">
        <f t="shared" si="23"/>
        <v>0</v>
      </c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65"/>
      <c r="AP245" s="65"/>
      <c r="AQ245" s="65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65"/>
      <c r="BE245" s="65"/>
      <c r="BF245" s="65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178"/>
      <c r="BT245" s="178"/>
      <c r="BU245" s="178"/>
      <c r="BV245" s="178"/>
      <c r="BW245" s="178"/>
      <c r="BX245" s="179"/>
      <c r="BY245" s="179"/>
      <c r="BZ245" s="179"/>
      <c r="CA245" s="179"/>
      <c r="CB245" s="179"/>
      <c r="CC245" s="179"/>
      <c r="CD245" s="179"/>
      <c r="CE245" s="32"/>
      <c r="CF245" s="32"/>
      <c r="CG245" s="179"/>
      <c r="CH245" s="32"/>
      <c r="CI245" s="32"/>
      <c r="CJ245" s="179"/>
      <c r="CK245" s="32"/>
      <c r="CL245" s="32"/>
      <c r="CM245" s="179"/>
      <c r="CN245" s="32"/>
      <c r="CO245" s="32"/>
      <c r="CP245" s="179"/>
      <c r="CQ245" s="32"/>
      <c r="CR245" s="32"/>
      <c r="CS245" s="179"/>
      <c r="CT245" s="32"/>
      <c r="CU245" s="32"/>
      <c r="CV245" s="179"/>
      <c r="CW245" s="32"/>
      <c r="CX245" s="32"/>
      <c r="CY245" s="179"/>
      <c r="CZ245" s="32"/>
      <c r="DA245" s="32"/>
      <c r="DB245" s="179"/>
      <c r="DC245" s="32"/>
      <c r="DD245" s="32"/>
      <c r="DE245" s="179"/>
      <c r="DF245" s="32"/>
      <c r="DG245" s="32"/>
      <c r="DH245" s="179"/>
    </row>
    <row r="246" spans="1:112" s="36" customFormat="1" ht="47.25" x14ac:dyDescent="0.25">
      <c r="A246" s="111" t="s">
        <v>659</v>
      </c>
      <c r="B246" s="35">
        <f t="shared" ref="B246:C270" si="26">E246+H246+K246+N246+Q246+T246+W246+Z246+AC246+AF246+AI246+AL246+AO246+AR246+AU246+AX246+BA246+BD246+BG246+BJ246+BM246+BP246+BS246+BV246+BY246+CB246+CE246+CH246+CK246+CN246+CQ246+CT246+CW246+CZ246+DC246+DF246</f>
        <v>2691.7</v>
      </c>
      <c r="C246" s="35">
        <f t="shared" si="26"/>
        <v>0</v>
      </c>
      <c r="D246" s="32">
        <f t="shared" si="14"/>
        <v>0</v>
      </c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65"/>
      <c r="AP246" s="65"/>
      <c r="AQ246" s="65"/>
      <c r="AR246" s="32"/>
      <c r="AS246" s="32"/>
      <c r="AT246" s="32"/>
      <c r="AU246" s="32"/>
      <c r="AV246" s="32"/>
      <c r="AW246" s="32"/>
      <c r="AX246" s="32">
        <v>2191.6999999999998</v>
      </c>
      <c r="AY246" s="32"/>
      <c r="AZ246" s="32"/>
      <c r="BA246" s="32"/>
      <c r="BB246" s="32"/>
      <c r="BC246" s="32"/>
      <c r="BD246" s="65"/>
      <c r="BE246" s="65"/>
      <c r="BF246" s="65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178"/>
      <c r="BT246" s="178"/>
      <c r="BU246" s="178"/>
      <c r="BV246" s="178"/>
      <c r="BW246" s="178"/>
      <c r="BX246" s="179"/>
      <c r="BY246" s="179"/>
      <c r="BZ246" s="179"/>
      <c r="CA246" s="179"/>
      <c r="CB246" s="179"/>
      <c r="CC246" s="179"/>
      <c r="CD246" s="179"/>
      <c r="CE246" s="32"/>
      <c r="CF246" s="32"/>
      <c r="CG246" s="179"/>
      <c r="CH246" s="32"/>
      <c r="CI246" s="32"/>
      <c r="CJ246" s="179"/>
      <c r="CK246" s="32"/>
      <c r="CL246" s="32"/>
      <c r="CM246" s="179"/>
      <c r="CN246" s="32"/>
      <c r="CO246" s="32"/>
      <c r="CP246" s="179"/>
      <c r="CQ246" s="32">
        <v>500</v>
      </c>
      <c r="CR246" s="32"/>
      <c r="CS246" s="179"/>
      <c r="CT246" s="32"/>
      <c r="CU246" s="32"/>
      <c r="CV246" s="179"/>
      <c r="CW246" s="32"/>
      <c r="CX246" s="32"/>
      <c r="CY246" s="179"/>
      <c r="CZ246" s="32"/>
      <c r="DA246" s="32"/>
      <c r="DB246" s="179"/>
      <c r="DC246" s="32"/>
      <c r="DD246" s="32"/>
      <c r="DE246" s="179"/>
      <c r="DF246" s="32"/>
      <c r="DG246" s="32"/>
      <c r="DH246" s="179"/>
    </row>
    <row r="247" spans="1:112" s="36" customFormat="1" ht="47.25" x14ac:dyDescent="0.25">
      <c r="A247" s="111" t="s">
        <v>731</v>
      </c>
      <c r="B247" s="35">
        <f t="shared" si="26"/>
        <v>7731</v>
      </c>
      <c r="C247" s="35">
        <f t="shared" si="26"/>
        <v>0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65"/>
      <c r="AP247" s="65"/>
      <c r="AQ247" s="65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65"/>
      <c r="BE247" s="65"/>
      <c r="BF247" s="65"/>
      <c r="BG247" s="32"/>
      <c r="BH247" s="32"/>
      <c r="BI247" s="32"/>
      <c r="BJ247" s="32"/>
      <c r="BK247" s="32"/>
      <c r="BL247" s="32"/>
      <c r="BM247" s="32">
        <v>7731</v>
      </c>
      <c r="BN247" s="32"/>
      <c r="BO247" s="32"/>
      <c r="BP247" s="32"/>
      <c r="BQ247" s="32"/>
      <c r="BR247" s="32"/>
      <c r="BS247" s="178"/>
      <c r="BT247" s="178"/>
      <c r="BU247" s="178"/>
      <c r="BV247" s="178"/>
      <c r="BW247" s="178"/>
      <c r="BX247" s="179"/>
      <c r="BY247" s="179"/>
      <c r="BZ247" s="179"/>
      <c r="CA247" s="179"/>
      <c r="CB247" s="179"/>
      <c r="CC247" s="179"/>
      <c r="CD247" s="179"/>
      <c r="CE247" s="32"/>
      <c r="CF247" s="32"/>
      <c r="CG247" s="179"/>
      <c r="CH247" s="32"/>
      <c r="CI247" s="32"/>
      <c r="CJ247" s="179"/>
      <c r="CK247" s="32"/>
      <c r="CL247" s="32"/>
      <c r="CM247" s="179"/>
      <c r="CN247" s="32"/>
      <c r="CO247" s="32"/>
      <c r="CP247" s="179"/>
      <c r="CQ247" s="32"/>
      <c r="CR247" s="32"/>
      <c r="CS247" s="179"/>
      <c r="CT247" s="32"/>
      <c r="CU247" s="32"/>
      <c r="CV247" s="179"/>
      <c r="CW247" s="32"/>
      <c r="CX247" s="32"/>
      <c r="CY247" s="179"/>
      <c r="CZ247" s="32"/>
      <c r="DA247" s="32"/>
      <c r="DB247" s="179"/>
      <c r="DC247" s="32"/>
      <c r="DD247" s="32"/>
      <c r="DE247" s="179"/>
      <c r="DF247" s="32"/>
      <c r="DG247" s="32"/>
      <c r="DH247" s="179"/>
    </row>
    <row r="248" spans="1:112" s="36" customFormat="1" ht="63" x14ac:dyDescent="0.25">
      <c r="A248" s="111" t="s">
        <v>460</v>
      </c>
      <c r="B248" s="35">
        <f t="shared" si="26"/>
        <v>53.5</v>
      </c>
      <c r="C248" s="35">
        <f t="shared" si="26"/>
        <v>0</v>
      </c>
      <c r="D248" s="32">
        <f t="shared" ref="D248:D269" si="27">C248/B248*100</f>
        <v>0</v>
      </c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65"/>
      <c r="AP248" s="65"/>
      <c r="AQ248" s="65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65"/>
      <c r="BE248" s="65"/>
      <c r="BF248" s="65"/>
      <c r="BG248" s="32">
        <v>53.5</v>
      </c>
      <c r="BH248" s="32"/>
      <c r="BI248" s="32">
        <f t="shared" si="25"/>
        <v>0</v>
      </c>
      <c r="BJ248" s="32"/>
      <c r="BK248" s="32"/>
      <c r="BL248" s="32"/>
      <c r="BM248" s="32"/>
      <c r="BN248" s="32"/>
      <c r="BO248" s="32"/>
      <c r="BP248" s="32"/>
      <c r="BQ248" s="32"/>
      <c r="BR248" s="32"/>
      <c r="BS248" s="178"/>
      <c r="BT248" s="178"/>
      <c r="BU248" s="178"/>
      <c r="BV248" s="178"/>
      <c r="BW248" s="178"/>
      <c r="BX248" s="179"/>
      <c r="BY248" s="179"/>
      <c r="BZ248" s="179"/>
      <c r="CA248" s="179"/>
      <c r="CB248" s="179"/>
      <c r="CC248" s="179"/>
      <c r="CD248" s="179"/>
      <c r="CE248" s="32"/>
      <c r="CF248" s="32"/>
      <c r="CG248" s="179"/>
      <c r="CH248" s="32"/>
      <c r="CI248" s="32"/>
      <c r="CJ248" s="179"/>
      <c r="CK248" s="32"/>
      <c r="CL248" s="32"/>
      <c r="CM248" s="179"/>
      <c r="CN248" s="32"/>
      <c r="CO248" s="32"/>
      <c r="CP248" s="179"/>
      <c r="CQ248" s="32"/>
      <c r="CR248" s="32"/>
      <c r="CS248" s="179"/>
      <c r="CT248" s="32"/>
      <c r="CU248" s="32"/>
      <c r="CV248" s="179"/>
      <c r="CW248" s="32"/>
      <c r="CX248" s="32"/>
      <c r="CY248" s="179"/>
      <c r="CZ248" s="32"/>
      <c r="DA248" s="32"/>
      <c r="DB248" s="179"/>
      <c r="DC248" s="32"/>
      <c r="DD248" s="32"/>
      <c r="DE248" s="179"/>
      <c r="DF248" s="32"/>
      <c r="DG248" s="32"/>
      <c r="DH248" s="179"/>
    </row>
    <row r="249" spans="1:112" s="36" customFormat="1" ht="47.25" x14ac:dyDescent="0.25">
      <c r="A249" s="111" t="s">
        <v>514</v>
      </c>
      <c r="B249" s="35">
        <f t="shared" si="26"/>
        <v>0</v>
      </c>
      <c r="C249" s="35">
        <f t="shared" si="26"/>
        <v>0</v>
      </c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65"/>
      <c r="AP249" s="65"/>
      <c r="AQ249" s="65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65"/>
      <c r="BE249" s="65"/>
      <c r="BF249" s="65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178"/>
      <c r="BT249" s="178"/>
      <c r="BU249" s="178"/>
      <c r="BV249" s="178"/>
      <c r="BW249" s="178"/>
      <c r="BX249" s="179"/>
      <c r="BY249" s="179"/>
      <c r="BZ249" s="179"/>
      <c r="CA249" s="179"/>
      <c r="CB249" s="179"/>
      <c r="CC249" s="179"/>
      <c r="CD249" s="179"/>
      <c r="CE249" s="32"/>
      <c r="CF249" s="32"/>
      <c r="CG249" s="179"/>
      <c r="CH249" s="32"/>
      <c r="CI249" s="32"/>
      <c r="CJ249" s="179"/>
      <c r="CK249" s="32"/>
      <c r="CL249" s="32"/>
      <c r="CM249" s="179"/>
      <c r="CN249" s="32"/>
      <c r="CO249" s="32"/>
      <c r="CP249" s="179"/>
      <c r="CQ249" s="32"/>
      <c r="CR249" s="32"/>
      <c r="CS249" s="179"/>
      <c r="CT249" s="32"/>
      <c r="CU249" s="32"/>
      <c r="CV249" s="179"/>
      <c r="CW249" s="32"/>
      <c r="CX249" s="32"/>
      <c r="CY249" s="179"/>
      <c r="CZ249" s="32"/>
      <c r="DA249" s="32"/>
      <c r="DB249" s="179"/>
      <c r="DC249" s="32"/>
      <c r="DD249" s="32"/>
      <c r="DE249" s="179"/>
      <c r="DF249" s="32"/>
      <c r="DG249" s="32"/>
      <c r="DH249" s="179"/>
    </row>
    <row r="250" spans="1:112" s="36" customFormat="1" ht="47.25" x14ac:dyDescent="0.25">
      <c r="A250" s="111" t="s">
        <v>515</v>
      </c>
      <c r="B250" s="35">
        <f t="shared" si="26"/>
        <v>0</v>
      </c>
      <c r="C250" s="35">
        <f t="shared" si="26"/>
        <v>0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65"/>
      <c r="AP250" s="65"/>
      <c r="AQ250" s="65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65"/>
      <c r="BE250" s="65"/>
      <c r="BF250" s="65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178"/>
      <c r="BT250" s="178"/>
      <c r="BU250" s="178"/>
      <c r="BV250" s="178"/>
      <c r="BW250" s="178"/>
      <c r="BX250" s="179"/>
      <c r="BY250" s="179"/>
      <c r="BZ250" s="179"/>
      <c r="CA250" s="179"/>
      <c r="CB250" s="179"/>
      <c r="CC250" s="179"/>
      <c r="CD250" s="179"/>
      <c r="CE250" s="32"/>
      <c r="CF250" s="32"/>
      <c r="CG250" s="179"/>
      <c r="CH250" s="32"/>
      <c r="CI250" s="32"/>
      <c r="CJ250" s="179"/>
      <c r="CK250" s="32"/>
      <c r="CL250" s="32"/>
      <c r="CM250" s="179"/>
      <c r="CN250" s="32"/>
      <c r="CO250" s="32"/>
      <c r="CP250" s="179"/>
      <c r="CQ250" s="32"/>
      <c r="CR250" s="32"/>
      <c r="CS250" s="179"/>
      <c r="CT250" s="32"/>
      <c r="CU250" s="32"/>
      <c r="CV250" s="179"/>
      <c r="CW250" s="32"/>
      <c r="CX250" s="32"/>
      <c r="CY250" s="179"/>
      <c r="CZ250" s="32"/>
      <c r="DA250" s="32"/>
      <c r="DB250" s="179"/>
      <c r="DC250" s="32"/>
      <c r="DD250" s="32"/>
      <c r="DE250" s="179"/>
      <c r="DF250" s="32"/>
      <c r="DG250" s="32"/>
      <c r="DH250" s="179"/>
    </row>
    <row r="251" spans="1:112" s="36" customFormat="1" ht="47.25" x14ac:dyDescent="0.25">
      <c r="A251" s="111" t="s">
        <v>732</v>
      </c>
      <c r="B251" s="35">
        <f t="shared" si="26"/>
        <v>5979.4</v>
      </c>
      <c r="C251" s="35">
        <f t="shared" si="26"/>
        <v>0</v>
      </c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65"/>
      <c r="AP251" s="65"/>
      <c r="AQ251" s="65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65"/>
      <c r="BE251" s="65"/>
      <c r="BF251" s="65"/>
      <c r="BG251" s="32"/>
      <c r="BH251" s="32"/>
      <c r="BI251" s="32"/>
      <c r="BJ251" s="32"/>
      <c r="BK251" s="32"/>
      <c r="BL251" s="32"/>
      <c r="BM251" s="32">
        <v>5979.4</v>
      </c>
      <c r="BN251" s="32"/>
      <c r="BO251" s="32"/>
      <c r="BP251" s="32"/>
      <c r="BQ251" s="32"/>
      <c r="BR251" s="32"/>
      <c r="BS251" s="178"/>
      <c r="BT251" s="178"/>
      <c r="BU251" s="178"/>
      <c r="BV251" s="178"/>
      <c r="BW251" s="178"/>
      <c r="BX251" s="179"/>
      <c r="BY251" s="179"/>
      <c r="BZ251" s="179"/>
      <c r="CA251" s="179"/>
      <c r="CB251" s="179"/>
      <c r="CC251" s="179"/>
      <c r="CD251" s="179"/>
      <c r="CE251" s="32"/>
      <c r="CF251" s="32"/>
      <c r="CG251" s="179"/>
      <c r="CH251" s="32"/>
      <c r="CI251" s="32"/>
      <c r="CJ251" s="179"/>
      <c r="CK251" s="32"/>
      <c r="CL251" s="32"/>
      <c r="CM251" s="179"/>
      <c r="CN251" s="32"/>
      <c r="CO251" s="32"/>
      <c r="CP251" s="179"/>
      <c r="CQ251" s="32"/>
      <c r="CR251" s="32"/>
      <c r="CS251" s="179"/>
      <c r="CT251" s="32"/>
      <c r="CU251" s="32"/>
      <c r="CV251" s="179"/>
      <c r="CW251" s="32"/>
      <c r="CX251" s="32"/>
      <c r="CY251" s="179"/>
      <c r="CZ251" s="32"/>
      <c r="DA251" s="32"/>
      <c r="DB251" s="179"/>
      <c r="DC251" s="32"/>
      <c r="DD251" s="32"/>
      <c r="DE251" s="179"/>
      <c r="DF251" s="32"/>
      <c r="DG251" s="32"/>
      <c r="DH251" s="179"/>
    </row>
    <row r="252" spans="1:112" s="36" customFormat="1" ht="47.25" x14ac:dyDescent="0.25">
      <c r="A252" s="111" t="s">
        <v>635</v>
      </c>
      <c r="B252" s="35">
        <f t="shared" si="26"/>
        <v>550.1</v>
      </c>
      <c r="C252" s="35">
        <f t="shared" si="26"/>
        <v>0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65"/>
      <c r="AP252" s="65"/>
      <c r="AQ252" s="65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65"/>
      <c r="BE252" s="65"/>
      <c r="BF252" s="65"/>
      <c r="BG252" s="32">
        <v>50.1</v>
      </c>
      <c r="BH252" s="32"/>
      <c r="BI252" s="32">
        <f t="shared" si="25"/>
        <v>0</v>
      </c>
      <c r="BJ252" s="32"/>
      <c r="BK252" s="32"/>
      <c r="BL252" s="32"/>
      <c r="BM252" s="32"/>
      <c r="BN252" s="32"/>
      <c r="BO252" s="32"/>
      <c r="BP252" s="32"/>
      <c r="BQ252" s="32"/>
      <c r="BR252" s="32"/>
      <c r="BS252" s="178"/>
      <c r="BT252" s="178"/>
      <c r="BU252" s="178"/>
      <c r="BV252" s="178"/>
      <c r="BW252" s="178"/>
      <c r="BX252" s="179"/>
      <c r="BY252" s="179"/>
      <c r="BZ252" s="179"/>
      <c r="CA252" s="179"/>
      <c r="CB252" s="179"/>
      <c r="CC252" s="179"/>
      <c r="CD252" s="179"/>
      <c r="CE252" s="32"/>
      <c r="CF252" s="32"/>
      <c r="CG252" s="179"/>
      <c r="CH252" s="32"/>
      <c r="CI252" s="32"/>
      <c r="CJ252" s="179"/>
      <c r="CK252" s="32"/>
      <c r="CL252" s="32"/>
      <c r="CM252" s="179"/>
      <c r="CN252" s="32"/>
      <c r="CO252" s="32"/>
      <c r="CP252" s="179"/>
      <c r="CQ252" s="32">
        <v>500</v>
      </c>
      <c r="CR252" s="32"/>
      <c r="CS252" s="179"/>
      <c r="CT252" s="32"/>
      <c r="CU252" s="32"/>
      <c r="CV252" s="179"/>
      <c r="CW252" s="32"/>
      <c r="CX252" s="32"/>
      <c r="CY252" s="179"/>
      <c r="CZ252" s="32"/>
      <c r="DA252" s="32"/>
      <c r="DB252" s="179"/>
      <c r="DC252" s="32"/>
      <c r="DD252" s="32"/>
      <c r="DE252" s="179"/>
      <c r="DF252" s="32"/>
      <c r="DG252" s="32"/>
      <c r="DH252" s="179"/>
    </row>
    <row r="253" spans="1:112" s="36" customFormat="1" ht="47.25" x14ac:dyDescent="0.25">
      <c r="A253" s="111" t="s">
        <v>516</v>
      </c>
      <c r="B253" s="35">
        <f t="shared" si="26"/>
        <v>46.4</v>
      </c>
      <c r="C253" s="35">
        <f t="shared" si="26"/>
        <v>0</v>
      </c>
      <c r="D253" s="32">
        <f t="shared" si="27"/>
        <v>0</v>
      </c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65"/>
      <c r="AP253" s="65"/>
      <c r="AQ253" s="65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65"/>
      <c r="BE253" s="65"/>
      <c r="BF253" s="65"/>
      <c r="BG253" s="32">
        <v>46.4</v>
      </c>
      <c r="BH253" s="32"/>
      <c r="BI253" s="32">
        <f t="shared" si="25"/>
        <v>0</v>
      </c>
      <c r="BJ253" s="32"/>
      <c r="BK253" s="32"/>
      <c r="BL253" s="32"/>
      <c r="BM253" s="32"/>
      <c r="BN253" s="32"/>
      <c r="BO253" s="32"/>
      <c r="BP253" s="32"/>
      <c r="BQ253" s="32"/>
      <c r="BR253" s="32"/>
      <c r="BS253" s="178"/>
      <c r="BT253" s="178"/>
      <c r="BU253" s="178"/>
      <c r="BV253" s="178"/>
      <c r="BW253" s="178"/>
      <c r="BX253" s="179"/>
      <c r="BY253" s="179"/>
      <c r="BZ253" s="179"/>
      <c r="CA253" s="179"/>
      <c r="CB253" s="179"/>
      <c r="CC253" s="179"/>
      <c r="CD253" s="179"/>
      <c r="CE253" s="32"/>
      <c r="CF253" s="32"/>
      <c r="CG253" s="179"/>
      <c r="CH253" s="32"/>
      <c r="CI253" s="32"/>
      <c r="CJ253" s="179"/>
      <c r="CK253" s="32"/>
      <c r="CL253" s="32"/>
      <c r="CM253" s="179"/>
      <c r="CN253" s="32"/>
      <c r="CO253" s="32"/>
      <c r="CP253" s="179"/>
      <c r="CQ253" s="32"/>
      <c r="CR253" s="32"/>
      <c r="CS253" s="179"/>
      <c r="CT253" s="32"/>
      <c r="CU253" s="32"/>
      <c r="CV253" s="179"/>
      <c r="CW253" s="32"/>
      <c r="CX253" s="32"/>
      <c r="CY253" s="179"/>
      <c r="CZ253" s="32"/>
      <c r="DA253" s="32"/>
      <c r="DB253" s="179"/>
      <c r="DC253" s="32"/>
      <c r="DD253" s="32"/>
      <c r="DE253" s="179"/>
      <c r="DF253" s="32"/>
      <c r="DG253" s="32"/>
      <c r="DH253" s="179"/>
    </row>
    <row r="254" spans="1:112" s="36" customFormat="1" ht="47.25" x14ac:dyDescent="0.25">
      <c r="A254" s="111" t="s">
        <v>462</v>
      </c>
      <c r="B254" s="35">
        <f t="shared" si="26"/>
        <v>0</v>
      </c>
      <c r="C254" s="35">
        <f t="shared" si="26"/>
        <v>0</v>
      </c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65"/>
      <c r="AP254" s="65"/>
      <c r="AQ254" s="65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65"/>
      <c r="BE254" s="65"/>
      <c r="BF254" s="65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178"/>
      <c r="BT254" s="178"/>
      <c r="BU254" s="178"/>
      <c r="BV254" s="178"/>
      <c r="BW254" s="178"/>
      <c r="BX254" s="179"/>
      <c r="BY254" s="179"/>
      <c r="BZ254" s="179"/>
      <c r="CA254" s="179"/>
      <c r="CB254" s="179"/>
      <c r="CC254" s="179"/>
      <c r="CD254" s="179"/>
      <c r="CE254" s="32"/>
      <c r="CF254" s="32"/>
      <c r="CG254" s="179"/>
      <c r="CH254" s="32"/>
      <c r="CI254" s="32"/>
      <c r="CJ254" s="179"/>
      <c r="CK254" s="32"/>
      <c r="CL254" s="32"/>
      <c r="CM254" s="179"/>
      <c r="CN254" s="32"/>
      <c r="CO254" s="32"/>
      <c r="CP254" s="179"/>
      <c r="CQ254" s="32"/>
      <c r="CR254" s="32"/>
      <c r="CS254" s="179"/>
      <c r="CT254" s="32"/>
      <c r="CU254" s="32"/>
      <c r="CV254" s="179"/>
      <c r="CW254" s="32"/>
      <c r="CX254" s="32"/>
      <c r="CY254" s="179"/>
      <c r="CZ254" s="32"/>
      <c r="DA254" s="32"/>
      <c r="DB254" s="179"/>
      <c r="DC254" s="32"/>
      <c r="DD254" s="32"/>
      <c r="DE254" s="179"/>
      <c r="DF254" s="32"/>
      <c r="DG254" s="32"/>
      <c r="DH254" s="179"/>
    </row>
    <row r="255" spans="1:112" s="36" customFormat="1" ht="47.25" x14ac:dyDescent="0.25">
      <c r="A255" s="111" t="s">
        <v>569</v>
      </c>
      <c r="B255" s="35">
        <f t="shared" si="26"/>
        <v>554.4</v>
      </c>
      <c r="C255" s="35">
        <f t="shared" si="26"/>
        <v>0</v>
      </c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65"/>
      <c r="AP255" s="65"/>
      <c r="AQ255" s="65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65"/>
      <c r="BE255" s="65"/>
      <c r="BF255" s="65"/>
      <c r="BG255" s="32">
        <v>54.4</v>
      </c>
      <c r="BH255" s="32"/>
      <c r="BI255" s="32">
        <f t="shared" si="25"/>
        <v>0</v>
      </c>
      <c r="BJ255" s="32"/>
      <c r="BK255" s="32"/>
      <c r="BL255" s="32"/>
      <c r="BM255" s="32"/>
      <c r="BN255" s="32"/>
      <c r="BO255" s="32"/>
      <c r="BP255" s="32"/>
      <c r="BQ255" s="32"/>
      <c r="BR255" s="32"/>
      <c r="BS255" s="178"/>
      <c r="BT255" s="178"/>
      <c r="BU255" s="178"/>
      <c r="BV255" s="178"/>
      <c r="BW255" s="178"/>
      <c r="BX255" s="179"/>
      <c r="BY255" s="179"/>
      <c r="BZ255" s="179"/>
      <c r="CA255" s="179"/>
      <c r="CB255" s="179"/>
      <c r="CC255" s="179"/>
      <c r="CD255" s="179"/>
      <c r="CE255" s="32"/>
      <c r="CF255" s="32"/>
      <c r="CG255" s="179"/>
      <c r="CH255" s="32"/>
      <c r="CI255" s="32"/>
      <c r="CJ255" s="179"/>
      <c r="CK255" s="32"/>
      <c r="CL255" s="32"/>
      <c r="CM255" s="179"/>
      <c r="CN255" s="32"/>
      <c r="CO255" s="32"/>
      <c r="CP255" s="179"/>
      <c r="CQ255" s="32">
        <v>500</v>
      </c>
      <c r="CR255" s="32"/>
      <c r="CS255" s="179"/>
      <c r="CT255" s="32"/>
      <c r="CU255" s="32"/>
      <c r="CV255" s="179"/>
      <c r="CW255" s="32"/>
      <c r="CX255" s="32"/>
      <c r="CY255" s="179"/>
      <c r="CZ255" s="32"/>
      <c r="DA255" s="32"/>
      <c r="DB255" s="179"/>
      <c r="DC255" s="32"/>
      <c r="DD255" s="32"/>
      <c r="DE255" s="179"/>
      <c r="DF255" s="32"/>
      <c r="DG255" s="32"/>
      <c r="DH255" s="179"/>
    </row>
    <row r="256" spans="1:112" s="36" customFormat="1" ht="47.25" x14ac:dyDescent="0.25">
      <c r="A256" s="111" t="s">
        <v>464</v>
      </c>
      <c r="B256" s="35">
        <f t="shared" si="26"/>
        <v>709.9</v>
      </c>
      <c r="C256" s="35">
        <f t="shared" si="26"/>
        <v>0</v>
      </c>
      <c r="D256" s="32">
        <f t="shared" si="27"/>
        <v>0</v>
      </c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65"/>
      <c r="AP256" s="65"/>
      <c r="AQ256" s="65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65"/>
      <c r="BE256" s="65"/>
      <c r="BF256" s="65"/>
      <c r="BG256" s="32">
        <v>209.9</v>
      </c>
      <c r="BH256" s="32"/>
      <c r="BI256" s="32">
        <f t="shared" si="25"/>
        <v>0</v>
      </c>
      <c r="BJ256" s="32"/>
      <c r="BK256" s="32"/>
      <c r="BL256" s="32"/>
      <c r="BM256" s="32"/>
      <c r="BN256" s="32"/>
      <c r="BO256" s="32"/>
      <c r="BP256" s="32"/>
      <c r="BQ256" s="32"/>
      <c r="BR256" s="32"/>
      <c r="BS256" s="178"/>
      <c r="BT256" s="178"/>
      <c r="BU256" s="178"/>
      <c r="BV256" s="178"/>
      <c r="BW256" s="178"/>
      <c r="BX256" s="179"/>
      <c r="BY256" s="179"/>
      <c r="BZ256" s="179"/>
      <c r="CA256" s="179"/>
      <c r="CB256" s="179"/>
      <c r="CC256" s="179"/>
      <c r="CD256" s="179"/>
      <c r="CE256" s="32"/>
      <c r="CF256" s="32"/>
      <c r="CG256" s="179"/>
      <c r="CH256" s="32"/>
      <c r="CI256" s="32"/>
      <c r="CJ256" s="179"/>
      <c r="CK256" s="32"/>
      <c r="CL256" s="32"/>
      <c r="CM256" s="179"/>
      <c r="CN256" s="32"/>
      <c r="CO256" s="32"/>
      <c r="CP256" s="179"/>
      <c r="CQ256" s="32">
        <v>500</v>
      </c>
      <c r="CR256" s="32"/>
      <c r="CS256" s="179"/>
      <c r="CT256" s="32"/>
      <c r="CU256" s="32"/>
      <c r="CV256" s="179"/>
      <c r="CW256" s="32"/>
      <c r="CX256" s="32"/>
      <c r="CY256" s="179"/>
      <c r="CZ256" s="32"/>
      <c r="DA256" s="32"/>
      <c r="DB256" s="179"/>
      <c r="DC256" s="32"/>
      <c r="DD256" s="32"/>
      <c r="DE256" s="179"/>
      <c r="DF256" s="32"/>
      <c r="DG256" s="32"/>
      <c r="DH256" s="179"/>
    </row>
    <row r="257" spans="1:112" s="36" customFormat="1" ht="47.25" x14ac:dyDescent="0.25">
      <c r="A257" s="111" t="s">
        <v>465</v>
      </c>
      <c r="B257" s="35">
        <f t="shared" si="26"/>
        <v>93.4</v>
      </c>
      <c r="C257" s="35">
        <f t="shared" si="26"/>
        <v>0</v>
      </c>
      <c r="D257" s="32">
        <f t="shared" si="27"/>
        <v>0</v>
      </c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65"/>
      <c r="AP257" s="65"/>
      <c r="AQ257" s="65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65"/>
      <c r="BE257" s="65"/>
      <c r="BF257" s="65"/>
      <c r="BG257" s="32">
        <v>93.4</v>
      </c>
      <c r="BH257" s="32"/>
      <c r="BI257" s="32">
        <f t="shared" si="25"/>
        <v>0</v>
      </c>
      <c r="BJ257" s="32"/>
      <c r="BK257" s="32"/>
      <c r="BL257" s="32"/>
      <c r="BM257" s="32"/>
      <c r="BN257" s="32"/>
      <c r="BO257" s="32"/>
      <c r="BP257" s="32"/>
      <c r="BQ257" s="32"/>
      <c r="BR257" s="32"/>
      <c r="BS257" s="178"/>
      <c r="BT257" s="178"/>
      <c r="BU257" s="178"/>
      <c r="BV257" s="178"/>
      <c r="BW257" s="178"/>
      <c r="BX257" s="179"/>
      <c r="BY257" s="179"/>
      <c r="BZ257" s="179"/>
      <c r="CA257" s="179"/>
      <c r="CB257" s="179"/>
      <c r="CC257" s="179"/>
      <c r="CD257" s="179"/>
      <c r="CE257" s="32"/>
      <c r="CF257" s="32"/>
      <c r="CG257" s="179"/>
      <c r="CH257" s="32"/>
      <c r="CI257" s="32"/>
      <c r="CJ257" s="179"/>
      <c r="CK257" s="32"/>
      <c r="CL257" s="32"/>
      <c r="CM257" s="179"/>
      <c r="CN257" s="32"/>
      <c r="CO257" s="32"/>
      <c r="CP257" s="179"/>
      <c r="CQ257" s="32"/>
      <c r="CR257" s="32"/>
      <c r="CS257" s="179"/>
      <c r="CT257" s="32"/>
      <c r="CU257" s="32"/>
      <c r="CV257" s="179"/>
      <c r="CW257" s="32"/>
      <c r="CX257" s="32"/>
      <c r="CY257" s="179"/>
      <c r="CZ257" s="32"/>
      <c r="DA257" s="32"/>
      <c r="DB257" s="179"/>
      <c r="DC257" s="32"/>
      <c r="DD257" s="32"/>
      <c r="DE257" s="179"/>
      <c r="DF257" s="32"/>
      <c r="DG257" s="32"/>
      <c r="DH257" s="179"/>
    </row>
    <row r="258" spans="1:112" s="36" customFormat="1" ht="47.25" x14ac:dyDescent="0.25">
      <c r="A258" s="111" t="s">
        <v>733</v>
      </c>
      <c r="B258" s="35">
        <f t="shared" si="26"/>
        <v>3815.4</v>
      </c>
      <c r="C258" s="35">
        <f t="shared" si="26"/>
        <v>0</v>
      </c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65"/>
      <c r="AP258" s="65"/>
      <c r="AQ258" s="65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65"/>
      <c r="BE258" s="65"/>
      <c r="BF258" s="65"/>
      <c r="BG258" s="32"/>
      <c r="BH258" s="32"/>
      <c r="BI258" s="32"/>
      <c r="BJ258" s="32"/>
      <c r="BK258" s="32"/>
      <c r="BL258" s="32"/>
      <c r="BM258" s="32">
        <v>3815.4</v>
      </c>
      <c r="BN258" s="32"/>
      <c r="BO258" s="32"/>
      <c r="BP258" s="32"/>
      <c r="BQ258" s="32"/>
      <c r="BR258" s="32"/>
      <c r="BS258" s="178"/>
      <c r="BT258" s="178"/>
      <c r="BU258" s="178"/>
      <c r="BV258" s="178"/>
      <c r="BW258" s="178"/>
      <c r="BX258" s="179"/>
      <c r="BY258" s="179"/>
      <c r="BZ258" s="179"/>
      <c r="CA258" s="179"/>
      <c r="CB258" s="179"/>
      <c r="CC258" s="179"/>
      <c r="CD258" s="179"/>
      <c r="CE258" s="32"/>
      <c r="CF258" s="32"/>
      <c r="CG258" s="179"/>
      <c r="CH258" s="32"/>
      <c r="CI258" s="32"/>
      <c r="CJ258" s="179"/>
      <c r="CK258" s="32"/>
      <c r="CL258" s="32"/>
      <c r="CM258" s="179"/>
      <c r="CN258" s="32"/>
      <c r="CO258" s="32"/>
      <c r="CP258" s="179"/>
      <c r="CQ258" s="32"/>
      <c r="CR258" s="32"/>
      <c r="CS258" s="179"/>
      <c r="CT258" s="32"/>
      <c r="CU258" s="32"/>
      <c r="CV258" s="179"/>
      <c r="CW258" s="32"/>
      <c r="CX258" s="32"/>
      <c r="CY258" s="179"/>
      <c r="CZ258" s="32"/>
      <c r="DA258" s="32"/>
      <c r="DB258" s="179"/>
      <c r="DC258" s="32"/>
      <c r="DD258" s="32"/>
      <c r="DE258" s="179"/>
      <c r="DF258" s="32"/>
      <c r="DG258" s="32"/>
      <c r="DH258" s="179"/>
    </row>
    <row r="259" spans="1:112" s="36" customFormat="1" ht="47.25" x14ac:dyDescent="0.25">
      <c r="A259" s="111" t="s">
        <v>660</v>
      </c>
      <c r="B259" s="35">
        <f t="shared" si="26"/>
        <v>500</v>
      </c>
      <c r="C259" s="35">
        <f t="shared" si="26"/>
        <v>0</v>
      </c>
      <c r="D259" s="32">
        <f t="shared" si="27"/>
        <v>0</v>
      </c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65"/>
      <c r="AP259" s="65"/>
      <c r="AQ259" s="65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65"/>
      <c r="BE259" s="65"/>
      <c r="BF259" s="65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178"/>
      <c r="BT259" s="178"/>
      <c r="BU259" s="178"/>
      <c r="BV259" s="178"/>
      <c r="BW259" s="178"/>
      <c r="BX259" s="179"/>
      <c r="BY259" s="179"/>
      <c r="BZ259" s="179"/>
      <c r="CA259" s="179"/>
      <c r="CB259" s="179"/>
      <c r="CC259" s="179"/>
      <c r="CD259" s="179"/>
      <c r="CE259" s="32"/>
      <c r="CF259" s="32"/>
      <c r="CG259" s="179"/>
      <c r="CH259" s="32"/>
      <c r="CI259" s="32"/>
      <c r="CJ259" s="179"/>
      <c r="CK259" s="32"/>
      <c r="CL259" s="32"/>
      <c r="CM259" s="179"/>
      <c r="CN259" s="32"/>
      <c r="CO259" s="32"/>
      <c r="CP259" s="179"/>
      <c r="CQ259" s="32">
        <v>500</v>
      </c>
      <c r="CR259" s="32"/>
      <c r="CS259" s="179"/>
      <c r="CT259" s="32"/>
      <c r="CU259" s="32"/>
      <c r="CV259" s="179"/>
      <c r="CW259" s="32"/>
      <c r="CX259" s="32"/>
      <c r="CY259" s="179"/>
      <c r="CZ259" s="32"/>
      <c r="DA259" s="32"/>
      <c r="DB259" s="179"/>
      <c r="DC259" s="32"/>
      <c r="DD259" s="32"/>
      <c r="DE259" s="179"/>
      <c r="DF259" s="32"/>
      <c r="DG259" s="32"/>
      <c r="DH259" s="179"/>
    </row>
    <row r="260" spans="1:112" s="36" customFormat="1" ht="47.25" x14ac:dyDescent="0.25">
      <c r="A260" s="111" t="s">
        <v>474</v>
      </c>
      <c r="B260" s="35">
        <f t="shared" si="26"/>
        <v>0</v>
      </c>
      <c r="C260" s="35">
        <f t="shared" si="26"/>
        <v>0</v>
      </c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65"/>
      <c r="AP260" s="65"/>
      <c r="AQ260" s="65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65"/>
      <c r="BE260" s="65"/>
      <c r="BF260" s="65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178"/>
      <c r="BT260" s="178"/>
      <c r="BU260" s="178"/>
      <c r="BV260" s="178"/>
      <c r="BW260" s="178"/>
      <c r="BX260" s="179"/>
      <c r="BY260" s="179"/>
      <c r="BZ260" s="179"/>
      <c r="CA260" s="179"/>
      <c r="CB260" s="179"/>
      <c r="CC260" s="179"/>
      <c r="CD260" s="179"/>
      <c r="CE260" s="32"/>
      <c r="CF260" s="32"/>
      <c r="CG260" s="179"/>
      <c r="CH260" s="32"/>
      <c r="CI260" s="32"/>
      <c r="CJ260" s="179"/>
      <c r="CK260" s="32"/>
      <c r="CL260" s="32"/>
      <c r="CM260" s="179"/>
      <c r="CN260" s="32"/>
      <c r="CO260" s="32"/>
      <c r="CP260" s="179"/>
      <c r="CQ260" s="32"/>
      <c r="CR260" s="32"/>
      <c r="CS260" s="179"/>
      <c r="CT260" s="32"/>
      <c r="CU260" s="32"/>
      <c r="CV260" s="179"/>
      <c r="CW260" s="32"/>
      <c r="CX260" s="32"/>
      <c r="CY260" s="179"/>
      <c r="CZ260" s="32"/>
      <c r="DA260" s="32"/>
      <c r="DB260" s="179"/>
      <c r="DC260" s="32"/>
      <c r="DD260" s="32"/>
      <c r="DE260" s="179"/>
      <c r="DF260" s="32"/>
      <c r="DG260" s="32"/>
      <c r="DH260" s="179"/>
    </row>
    <row r="261" spans="1:112" s="36" customFormat="1" ht="47.25" x14ac:dyDescent="0.25">
      <c r="A261" s="111" t="s">
        <v>472</v>
      </c>
      <c r="B261" s="35">
        <f t="shared" si="26"/>
        <v>3201.1</v>
      </c>
      <c r="C261" s="35">
        <f t="shared" si="26"/>
        <v>0</v>
      </c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65"/>
      <c r="AP261" s="65"/>
      <c r="AQ261" s="65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65"/>
      <c r="BE261" s="65"/>
      <c r="BF261" s="65"/>
      <c r="BG261" s="32"/>
      <c r="BH261" s="32"/>
      <c r="BI261" s="32"/>
      <c r="BJ261" s="32"/>
      <c r="BK261" s="32"/>
      <c r="BL261" s="32"/>
      <c r="BM261" s="32">
        <v>3201.1</v>
      </c>
      <c r="BN261" s="32"/>
      <c r="BO261" s="32"/>
      <c r="BP261" s="32"/>
      <c r="BQ261" s="32"/>
      <c r="BR261" s="32"/>
      <c r="BS261" s="178"/>
      <c r="BT261" s="178"/>
      <c r="BU261" s="178"/>
      <c r="BV261" s="178"/>
      <c r="BW261" s="178"/>
      <c r="BX261" s="179"/>
      <c r="BY261" s="179"/>
      <c r="BZ261" s="179"/>
      <c r="CA261" s="179"/>
      <c r="CB261" s="179"/>
      <c r="CC261" s="179"/>
      <c r="CD261" s="179"/>
      <c r="CE261" s="32"/>
      <c r="CF261" s="32"/>
      <c r="CG261" s="179"/>
      <c r="CH261" s="32"/>
      <c r="CI261" s="32"/>
      <c r="CJ261" s="179"/>
      <c r="CK261" s="32"/>
      <c r="CL261" s="32"/>
      <c r="CM261" s="179"/>
      <c r="CN261" s="32"/>
      <c r="CO261" s="32"/>
      <c r="CP261" s="179"/>
      <c r="CQ261" s="32"/>
      <c r="CR261" s="32"/>
      <c r="CS261" s="179"/>
      <c r="CT261" s="32"/>
      <c r="CU261" s="32"/>
      <c r="CV261" s="179"/>
      <c r="CW261" s="32"/>
      <c r="CX261" s="32"/>
      <c r="CY261" s="179"/>
      <c r="CZ261" s="32"/>
      <c r="DA261" s="32"/>
      <c r="DB261" s="179"/>
      <c r="DC261" s="32"/>
      <c r="DD261" s="32"/>
      <c r="DE261" s="179"/>
      <c r="DF261" s="32"/>
      <c r="DG261" s="32"/>
      <c r="DH261" s="179"/>
    </row>
    <row r="262" spans="1:112" s="36" customFormat="1" ht="47.25" x14ac:dyDescent="0.25">
      <c r="A262" s="111" t="s">
        <v>517</v>
      </c>
      <c r="B262" s="35">
        <f t="shared" si="26"/>
        <v>6654.1</v>
      </c>
      <c r="C262" s="35">
        <f t="shared" si="26"/>
        <v>0</v>
      </c>
      <c r="D262" s="32">
        <f t="shared" si="27"/>
        <v>0</v>
      </c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>
        <v>0</v>
      </c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65"/>
      <c r="AP262" s="65"/>
      <c r="AQ262" s="65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65"/>
      <c r="BE262" s="65"/>
      <c r="BF262" s="65"/>
      <c r="BG262" s="32">
        <v>735.1</v>
      </c>
      <c r="BH262" s="32"/>
      <c r="BI262" s="32">
        <f t="shared" si="25"/>
        <v>0</v>
      </c>
      <c r="BJ262" s="32"/>
      <c r="BK262" s="32"/>
      <c r="BL262" s="32"/>
      <c r="BM262" s="32">
        <v>5919</v>
      </c>
      <c r="BN262" s="32"/>
      <c r="BO262" s="32">
        <f t="shared" ref="BO262:BO265" si="28">BN262/BM262*100</f>
        <v>0</v>
      </c>
      <c r="BP262" s="32"/>
      <c r="BQ262" s="32"/>
      <c r="BR262" s="32"/>
      <c r="BS262" s="178"/>
      <c r="BT262" s="178"/>
      <c r="BU262" s="178"/>
      <c r="BV262" s="178"/>
      <c r="BW262" s="178"/>
      <c r="BX262" s="179"/>
      <c r="BY262" s="179"/>
      <c r="BZ262" s="179"/>
      <c r="CA262" s="179"/>
      <c r="CB262" s="179"/>
      <c r="CC262" s="179"/>
      <c r="CD262" s="179"/>
      <c r="CE262" s="32"/>
      <c r="CF262" s="32"/>
      <c r="CG262" s="179"/>
      <c r="CH262" s="32"/>
      <c r="CI262" s="32"/>
      <c r="CJ262" s="179"/>
      <c r="CK262" s="32"/>
      <c r="CL262" s="32"/>
      <c r="CM262" s="179"/>
      <c r="CN262" s="32"/>
      <c r="CO262" s="32"/>
      <c r="CP262" s="179"/>
      <c r="CQ262" s="32"/>
      <c r="CR262" s="32"/>
      <c r="CS262" s="179"/>
      <c r="CT262" s="32"/>
      <c r="CU262" s="32"/>
      <c r="CV262" s="179"/>
      <c r="CW262" s="32"/>
      <c r="CX262" s="32"/>
      <c r="CY262" s="179"/>
      <c r="CZ262" s="32"/>
      <c r="DA262" s="32"/>
      <c r="DB262" s="179"/>
      <c r="DC262" s="32"/>
      <c r="DD262" s="32"/>
      <c r="DE262" s="179"/>
      <c r="DF262" s="32"/>
      <c r="DG262" s="32"/>
      <c r="DH262" s="179"/>
    </row>
    <row r="263" spans="1:112" s="36" customFormat="1" ht="47.25" x14ac:dyDescent="0.25">
      <c r="A263" s="111" t="s">
        <v>482</v>
      </c>
      <c r="B263" s="35">
        <f t="shared" si="26"/>
        <v>500</v>
      </c>
      <c r="C263" s="35">
        <f t="shared" si="26"/>
        <v>0</v>
      </c>
      <c r="D263" s="32">
        <f t="shared" si="27"/>
        <v>0</v>
      </c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65"/>
      <c r="AP263" s="65"/>
      <c r="AQ263" s="65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65"/>
      <c r="BE263" s="65"/>
      <c r="BF263" s="65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178"/>
      <c r="BT263" s="178"/>
      <c r="BU263" s="178"/>
      <c r="BV263" s="178"/>
      <c r="BW263" s="178"/>
      <c r="BX263" s="179"/>
      <c r="BY263" s="179"/>
      <c r="BZ263" s="179"/>
      <c r="CA263" s="179"/>
      <c r="CB263" s="179"/>
      <c r="CC263" s="179"/>
      <c r="CD263" s="179"/>
      <c r="CE263" s="32"/>
      <c r="CF263" s="32"/>
      <c r="CG263" s="179"/>
      <c r="CH263" s="32"/>
      <c r="CI263" s="32"/>
      <c r="CJ263" s="179"/>
      <c r="CK263" s="32"/>
      <c r="CL263" s="32"/>
      <c r="CM263" s="179"/>
      <c r="CN263" s="32"/>
      <c r="CO263" s="32"/>
      <c r="CP263" s="179"/>
      <c r="CQ263" s="32">
        <v>500</v>
      </c>
      <c r="CR263" s="32"/>
      <c r="CS263" s="179"/>
      <c r="CT263" s="32"/>
      <c r="CU263" s="32"/>
      <c r="CV263" s="179"/>
      <c r="CW263" s="32"/>
      <c r="CX263" s="32"/>
      <c r="CY263" s="179"/>
      <c r="CZ263" s="32"/>
      <c r="DA263" s="32"/>
      <c r="DB263" s="179"/>
      <c r="DC263" s="32"/>
      <c r="DD263" s="32"/>
      <c r="DE263" s="179"/>
      <c r="DF263" s="32"/>
      <c r="DG263" s="32"/>
      <c r="DH263" s="179"/>
    </row>
    <row r="264" spans="1:112" s="36" customFormat="1" ht="63" x14ac:dyDescent="0.25">
      <c r="A264" s="111" t="s">
        <v>484</v>
      </c>
      <c r="B264" s="35">
        <f t="shared" si="26"/>
        <v>0</v>
      </c>
      <c r="C264" s="35">
        <f t="shared" si="26"/>
        <v>0</v>
      </c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>
        <v>0</v>
      </c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65"/>
      <c r="AP264" s="65"/>
      <c r="AQ264" s="65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65"/>
      <c r="BE264" s="65"/>
      <c r="BF264" s="65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178"/>
      <c r="BT264" s="178"/>
      <c r="BU264" s="178"/>
      <c r="BV264" s="178"/>
      <c r="BW264" s="178"/>
      <c r="BX264" s="179"/>
      <c r="BY264" s="179"/>
      <c r="BZ264" s="179"/>
      <c r="CA264" s="179"/>
      <c r="CB264" s="179"/>
      <c r="CC264" s="179"/>
      <c r="CD264" s="179"/>
      <c r="CE264" s="32"/>
      <c r="CF264" s="32"/>
      <c r="CG264" s="179"/>
      <c r="CH264" s="32"/>
      <c r="CI264" s="32"/>
      <c r="CJ264" s="179"/>
      <c r="CK264" s="32"/>
      <c r="CL264" s="32"/>
      <c r="CM264" s="179"/>
      <c r="CN264" s="32"/>
      <c r="CO264" s="32"/>
      <c r="CP264" s="179"/>
      <c r="CQ264" s="32"/>
      <c r="CR264" s="32"/>
      <c r="CS264" s="179"/>
      <c r="CT264" s="32"/>
      <c r="CU264" s="32"/>
      <c r="CV264" s="179"/>
      <c r="CW264" s="32"/>
      <c r="CX264" s="32"/>
      <c r="CY264" s="179"/>
      <c r="CZ264" s="32"/>
      <c r="DA264" s="32"/>
      <c r="DB264" s="179"/>
      <c r="DC264" s="32"/>
      <c r="DD264" s="32"/>
      <c r="DE264" s="179"/>
      <c r="DF264" s="32"/>
      <c r="DG264" s="32"/>
      <c r="DH264" s="179"/>
    </row>
    <row r="265" spans="1:112" s="36" customFormat="1" ht="47.25" x14ac:dyDescent="0.25">
      <c r="A265" s="111" t="s">
        <v>490</v>
      </c>
      <c r="B265" s="35">
        <f t="shared" si="26"/>
        <v>183900.5</v>
      </c>
      <c r="C265" s="35">
        <f t="shared" si="26"/>
        <v>920</v>
      </c>
      <c r="D265" s="32">
        <f t="shared" si="27"/>
        <v>0.50027052672504968</v>
      </c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>
        <v>0</v>
      </c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65"/>
      <c r="AP265" s="65"/>
      <c r="AQ265" s="65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>
        <v>15000</v>
      </c>
      <c r="BB265" s="32"/>
      <c r="BC265" s="32"/>
      <c r="BD265" s="65"/>
      <c r="BE265" s="65"/>
      <c r="BF265" s="65"/>
      <c r="BG265" s="32">
        <v>6565.2</v>
      </c>
      <c r="BH265" s="32">
        <v>920</v>
      </c>
      <c r="BI265" s="32">
        <f t="shared" si="25"/>
        <v>14.013282154389813</v>
      </c>
      <c r="BJ265" s="32"/>
      <c r="BK265" s="32"/>
      <c r="BL265" s="32"/>
      <c r="BM265" s="32">
        <v>89755.3</v>
      </c>
      <c r="BN265" s="32"/>
      <c r="BO265" s="32">
        <f t="shared" si="28"/>
        <v>0</v>
      </c>
      <c r="BP265" s="32"/>
      <c r="BQ265" s="32"/>
      <c r="BR265" s="32"/>
      <c r="BS265" s="178"/>
      <c r="BT265" s="178"/>
      <c r="BU265" s="178"/>
      <c r="BV265" s="178"/>
      <c r="BW265" s="178"/>
      <c r="BX265" s="179"/>
      <c r="BY265" s="179"/>
      <c r="BZ265" s="179"/>
      <c r="CA265" s="179"/>
      <c r="CB265" s="179"/>
      <c r="CC265" s="179"/>
      <c r="CD265" s="179"/>
      <c r="CE265" s="32">
        <v>72580</v>
      </c>
      <c r="CF265" s="32"/>
      <c r="CG265" s="179"/>
      <c r="CH265" s="32"/>
      <c r="CI265" s="32"/>
      <c r="CJ265" s="179"/>
      <c r="CK265" s="32"/>
      <c r="CL265" s="32"/>
      <c r="CM265" s="179"/>
      <c r="CN265" s="32"/>
      <c r="CO265" s="32"/>
      <c r="CP265" s="179"/>
      <c r="CQ265" s="32"/>
      <c r="CR265" s="32"/>
      <c r="CS265" s="179"/>
      <c r="CT265" s="32"/>
      <c r="CU265" s="32"/>
      <c r="CV265" s="179"/>
      <c r="CW265" s="32"/>
      <c r="CX265" s="32"/>
      <c r="CY265" s="179"/>
      <c r="CZ265" s="32"/>
      <c r="DA265" s="32"/>
      <c r="DB265" s="179"/>
      <c r="DC265" s="32"/>
      <c r="DD265" s="32"/>
      <c r="DE265" s="179"/>
      <c r="DF265" s="32"/>
      <c r="DG265" s="32"/>
      <c r="DH265" s="179"/>
    </row>
    <row r="266" spans="1:112" s="36" customFormat="1" ht="47.25" x14ac:dyDescent="0.25">
      <c r="A266" s="111" t="s">
        <v>486</v>
      </c>
      <c r="B266" s="35">
        <f t="shared" si="26"/>
        <v>150.69999999999999</v>
      </c>
      <c r="C266" s="35">
        <f t="shared" si="26"/>
        <v>0</v>
      </c>
      <c r="D266" s="32">
        <f t="shared" si="27"/>
        <v>0</v>
      </c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65"/>
      <c r="AP266" s="65"/>
      <c r="AQ266" s="65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65"/>
      <c r="BE266" s="65"/>
      <c r="BF266" s="65"/>
      <c r="BG266" s="32">
        <v>150.69999999999999</v>
      </c>
      <c r="BH266" s="32"/>
      <c r="BI266" s="32">
        <f t="shared" si="25"/>
        <v>0</v>
      </c>
      <c r="BJ266" s="32"/>
      <c r="BK266" s="32"/>
      <c r="BL266" s="32"/>
      <c r="BM266" s="32"/>
      <c r="BN266" s="32"/>
      <c r="BO266" s="32"/>
      <c r="BP266" s="32"/>
      <c r="BQ266" s="32"/>
      <c r="BR266" s="32"/>
      <c r="BS266" s="178"/>
      <c r="BT266" s="178"/>
      <c r="BU266" s="178"/>
      <c r="BV266" s="178"/>
      <c r="BW266" s="178"/>
      <c r="BX266" s="179"/>
      <c r="BY266" s="179"/>
      <c r="BZ266" s="179"/>
      <c r="CA266" s="179"/>
      <c r="CB266" s="179"/>
      <c r="CC266" s="179"/>
      <c r="CD266" s="179"/>
      <c r="CE266" s="32"/>
      <c r="CF266" s="32"/>
      <c r="CG266" s="179"/>
      <c r="CH266" s="32"/>
      <c r="CI266" s="32"/>
      <c r="CJ266" s="179"/>
      <c r="CK266" s="32"/>
      <c r="CL266" s="32"/>
      <c r="CM266" s="179"/>
      <c r="CN266" s="32"/>
      <c r="CO266" s="32"/>
      <c r="CP266" s="179"/>
      <c r="CQ266" s="32"/>
      <c r="CR266" s="32"/>
      <c r="CS266" s="179"/>
      <c r="CT266" s="32"/>
      <c r="CU266" s="32"/>
      <c r="CV266" s="179"/>
      <c r="CW266" s="32"/>
      <c r="CX266" s="32"/>
      <c r="CY266" s="179"/>
      <c r="CZ266" s="32"/>
      <c r="DA266" s="32"/>
      <c r="DB266" s="179"/>
      <c r="DC266" s="32"/>
      <c r="DD266" s="32"/>
      <c r="DE266" s="179"/>
      <c r="DF266" s="32"/>
      <c r="DG266" s="32"/>
      <c r="DH266" s="179"/>
    </row>
    <row r="267" spans="1:112" s="36" customFormat="1" ht="47.25" x14ac:dyDescent="0.25">
      <c r="A267" s="111" t="s">
        <v>487</v>
      </c>
      <c r="B267" s="35">
        <f t="shared" si="26"/>
        <v>243</v>
      </c>
      <c r="C267" s="35">
        <f t="shared" si="26"/>
        <v>0</v>
      </c>
      <c r="D267" s="32">
        <f t="shared" si="27"/>
        <v>0</v>
      </c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65"/>
      <c r="AP267" s="65"/>
      <c r="AQ267" s="65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65"/>
      <c r="BE267" s="65"/>
      <c r="BF267" s="65"/>
      <c r="BG267" s="32">
        <v>243</v>
      </c>
      <c r="BH267" s="32"/>
      <c r="BI267" s="32">
        <f t="shared" si="25"/>
        <v>0</v>
      </c>
      <c r="BJ267" s="32"/>
      <c r="BK267" s="32"/>
      <c r="BL267" s="32"/>
      <c r="BM267" s="32"/>
      <c r="BN267" s="32"/>
      <c r="BO267" s="32"/>
      <c r="BP267" s="32"/>
      <c r="BQ267" s="32"/>
      <c r="BR267" s="32"/>
      <c r="BS267" s="178"/>
      <c r="BT267" s="178"/>
      <c r="BU267" s="178"/>
      <c r="BV267" s="178"/>
      <c r="BW267" s="178"/>
      <c r="BX267" s="179"/>
      <c r="BY267" s="179"/>
      <c r="BZ267" s="179"/>
      <c r="CA267" s="179"/>
      <c r="CB267" s="179"/>
      <c r="CC267" s="179"/>
      <c r="CD267" s="179"/>
      <c r="CE267" s="32"/>
      <c r="CF267" s="32"/>
      <c r="CG267" s="179"/>
      <c r="CH267" s="32"/>
      <c r="CI267" s="32"/>
      <c r="CJ267" s="179"/>
      <c r="CK267" s="32"/>
      <c r="CL267" s="32"/>
      <c r="CM267" s="179"/>
      <c r="CN267" s="32"/>
      <c r="CO267" s="32"/>
      <c r="CP267" s="179"/>
      <c r="CQ267" s="32"/>
      <c r="CR267" s="32"/>
      <c r="CS267" s="179"/>
      <c r="CT267" s="32"/>
      <c r="CU267" s="32"/>
      <c r="CV267" s="179"/>
      <c r="CW267" s="32"/>
      <c r="CX267" s="32"/>
      <c r="CY267" s="179"/>
      <c r="CZ267" s="32"/>
      <c r="DA267" s="32"/>
      <c r="DB267" s="179"/>
      <c r="DC267" s="32"/>
      <c r="DD267" s="32"/>
      <c r="DE267" s="179"/>
      <c r="DF267" s="32"/>
      <c r="DG267" s="32"/>
      <c r="DH267" s="179"/>
    </row>
    <row r="268" spans="1:112" s="36" customFormat="1" ht="63" x14ac:dyDescent="0.25">
      <c r="A268" s="111" t="s">
        <v>488</v>
      </c>
      <c r="B268" s="35">
        <f t="shared" si="26"/>
        <v>225.3</v>
      </c>
      <c r="C268" s="35">
        <f t="shared" si="26"/>
        <v>0</v>
      </c>
      <c r="D268" s="32">
        <f t="shared" si="27"/>
        <v>0</v>
      </c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65"/>
      <c r="AP268" s="65"/>
      <c r="AQ268" s="65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65"/>
      <c r="BE268" s="65"/>
      <c r="BF268" s="65"/>
      <c r="BG268" s="32">
        <v>225.3</v>
      </c>
      <c r="BH268" s="32"/>
      <c r="BI268" s="32">
        <f t="shared" si="25"/>
        <v>0</v>
      </c>
      <c r="BJ268" s="32"/>
      <c r="BK268" s="32"/>
      <c r="BL268" s="32"/>
      <c r="BM268" s="32"/>
      <c r="BN268" s="32"/>
      <c r="BO268" s="32"/>
      <c r="BP268" s="32"/>
      <c r="BQ268" s="32"/>
      <c r="BR268" s="32"/>
      <c r="BS268" s="178"/>
      <c r="BT268" s="178"/>
      <c r="BU268" s="178"/>
      <c r="BV268" s="178"/>
      <c r="BW268" s="178"/>
      <c r="BX268" s="179"/>
      <c r="BY268" s="179"/>
      <c r="BZ268" s="179"/>
      <c r="CA268" s="179"/>
      <c r="CB268" s="179"/>
      <c r="CC268" s="179"/>
      <c r="CD268" s="179"/>
      <c r="CE268" s="32"/>
      <c r="CF268" s="32"/>
      <c r="CG268" s="179"/>
      <c r="CH268" s="32"/>
      <c r="CI268" s="32"/>
      <c r="CJ268" s="179"/>
      <c r="CK268" s="32"/>
      <c r="CL268" s="32"/>
      <c r="CM268" s="179"/>
      <c r="CN268" s="32"/>
      <c r="CO268" s="32"/>
      <c r="CP268" s="179"/>
      <c r="CQ268" s="32"/>
      <c r="CR268" s="32"/>
      <c r="CS268" s="179"/>
      <c r="CT268" s="32"/>
      <c r="CU268" s="32"/>
      <c r="CV268" s="179"/>
      <c r="CW268" s="32"/>
      <c r="CX268" s="32"/>
      <c r="CY268" s="179"/>
      <c r="CZ268" s="32"/>
      <c r="DA268" s="32"/>
      <c r="DB268" s="179"/>
      <c r="DC268" s="32"/>
      <c r="DD268" s="32"/>
      <c r="DE268" s="179"/>
      <c r="DF268" s="32"/>
      <c r="DG268" s="32"/>
      <c r="DH268" s="179"/>
    </row>
    <row r="269" spans="1:112" ht="47.25" x14ac:dyDescent="0.25">
      <c r="A269" s="112" t="s">
        <v>489</v>
      </c>
      <c r="B269" s="132">
        <f t="shared" si="26"/>
        <v>279</v>
      </c>
      <c r="C269" s="132">
        <f t="shared" si="26"/>
        <v>0</v>
      </c>
      <c r="D269" s="32">
        <f t="shared" si="27"/>
        <v>0</v>
      </c>
      <c r="E269" s="33"/>
      <c r="F269" s="33"/>
      <c r="G269" s="32"/>
      <c r="H269" s="32"/>
      <c r="I269" s="32"/>
      <c r="J269" s="32"/>
      <c r="K269" s="33"/>
      <c r="L269" s="33"/>
      <c r="M269" s="32"/>
      <c r="N269" s="33"/>
      <c r="O269" s="33"/>
      <c r="P269" s="32"/>
      <c r="Q269" s="33"/>
      <c r="R269" s="33"/>
      <c r="S269" s="32"/>
      <c r="T269" s="33"/>
      <c r="U269" s="33"/>
      <c r="V269" s="32"/>
      <c r="W269" s="33"/>
      <c r="X269" s="33"/>
      <c r="Y269" s="32"/>
      <c r="Z269" s="33"/>
      <c r="AA269" s="33"/>
      <c r="AB269" s="32"/>
      <c r="AC269" s="33"/>
      <c r="AD269" s="33"/>
      <c r="AE269" s="32"/>
      <c r="AF269" s="33"/>
      <c r="AG269" s="33"/>
      <c r="AH269" s="32"/>
      <c r="AI269" s="33"/>
      <c r="AJ269" s="33"/>
      <c r="AK269" s="32"/>
      <c r="AL269" s="33"/>
      <c r="AM269" s="33"/>
      <c r="AN269" s="32"/>
      <c r="AO269" s="66"/>
      <c r="AP269" s="66"/>
      <c r="AQ269" s="65"/>
      <c r="AR269" s="32"/>
      <c r="AS269" s="33"/>
      <c r="AT269" s="33"/>
      <c r="AU269" s="33"/>
      <c r="AV269" s="33"/>
      <c r="AW269" s="32"/>
      <c r="AX269" s="33"/>
      <c r="AY269" s="33"/>
      <c r="AZ269" s="32"/>
      <c r="BA269" s="32"/>
      <c r="BB269" s="32"/>
      <c r="BC269" s="32"/>
      <c r="BD269" s="65"/>
      <c r="BE269" s="65"/>
      <c r="BF269" s="65"/>
      <c r="BG269" s="33">
        <v>279</v>
      </c>
      <c r="BH269" s="33"/>
      <c r="BI269" s="32">
        <f t="shared" si="25"/>
        <v>0</v>
      </c>
      <c r="BJ269" s="32"/>
      <c r="BK269" s="32"/>
      <c r="BL269" s="32"/>
      <c r="BM269" s="32"/>
      <c r="BN269" s="32"/>
      <c r="BO269" s="32"/>
      <c r="BP269" s="33"/>
      <c r="BQ269" s="33"/>
      <c r="BR269" s="32"/>
      <c r="BS269" s="134"/>
      <c r="BT269" s="134"/>
      <c r="BU269" s="134"/>
      <c r="BV269" s="134"/>
      <c r="BW269" s="134"/>
      <c r="BX269" s="136"/>
      <c r="BY269" s="136"/>
      <c r="BZ269" s="136"/>
      <c r="CA269" s="136"/>
      <c r="CB269" s="136"/>
      <c r="CC269" s="136"/>
      <c r="CD269" s="136"/>
      <c r="CE269" s="33"/>
      <c r="CF269" s="33"/>
      <c r="CG269" s="136"/>
      <c r="CH269" s="33"/>
      <c r="CI269" s="33"/>
      <c r="CJ269" s="136"/>
      <c r="CK269" s="33"/>
      <c r="CL269" s="33"/>
      <c r="CM269" s="136"/>
      <c r="CN269" s="33"/>
      <c r="CO269" s="33"/>
      <c r="CP269" s="136"/>
      <c r="CQ269" s="33"/>
      <c r="CR269" s="33"/>
      <c r="CS269" s="136"/>
      <c r="CT269" s="33"/>
      <c r="CU269" s="33"/>
      <c r="CV269" s="136"/>
      <c r="CW269" s="33"/>
      <c r="CX269" s="33"/>
      <c r="CY269" s="136"/>
      <c r="CZ269" s="33"/>
      <c r="DA269" s="33"/>
      <c r="DB269" s="136"/>
      <c r="DC269" s="33"/>
      <c r="DD269" s="33"/>
      <c r="DE269" s="136"/>
      <c r="DF269" s="33"/>
      <c r="DG269" s="33"/>
      <c r="DH269" s="136"/>
    </row>
    <row r="270" spans="1:112" ht="31.5" x14ac:dyDescent="0.25">
      <c r="A270" s="110" t="s">
        <v>742</v>
      </c>
      <c r="B270" s="165">
        <f t="shared" si="26"/>
        <v>80000</v>
      </c>
      <c r="C270" s="165">
        <f t="shared" si="26"/>
        <v>0</v>
      </c>
      <c r="D270" s="106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3"/>
      <c r="AC270" s="133"/>
      <c r="AD270" s="133"/>
      <c r="AE270" s="133"/>
      <c r="AF270" s="133"/>
      <c r="AG270" s="133"/>
      <c r="AH270" s="133"/>
      <c r="AI270" s="133"/>
      <c r="AJ270" s="133"/>
      <c r="AK270" s="133"/>
      <c r="AL270" s="133"/>
      <c r="AM270" s="133"/>
      <c r="AN270" s="133"/>
      <c r="AO270" s="106"/>
      <c r="AP270" s="106"/>
      <c r="AQ270" s="106"/>
      <c r="AR270" s="133"/>
      <c r="AS270" s="133"/>
      <c r="AT270" s="133"/>
      <c r="AU270" s="133"/>
      <c r="AV270" s="133"/>
      <c r="AW270" s="133"/>
      <c r="AX270" s="133"/>
      <c r="AY270" s="133"/>
      <c r="AZ270" s="133"/>
      <c r="BA270" s="133"/>
      <c r="BB270" s="133"/>
      <c r="BC270" s="133"/>
      <c r="BD270" s="106"/>
      <c r="BE270" s="106"/>
      <c r="BF270" s="106"/>
      <c r="BG270" s="133"/>
      <c r="BH270" s="133"/>
      <c r="BI270" s="133"/>
      <c r="BJ270" s="133">
        <v>80000</v>
      </c>
      <c r="BK270" s="133"/>
      <c r="BL270" s="133"/>
      <c r="BM270" s="133"/>
      <c r="BN270" s="133"/>
      <c r="BO270" s="133"/>
      <c r="BP270" s="133"/>
      <c r="BQ270" s="133"/>
      <c r="BR270" s="133"/>
      <c r="BS270" s="133"/>
      <c r="BT270" s="133"/>
      <c r="BU270" s="133"/>
      <c r="BV270" s="133"/>
      <c r="BW270" s="133"/>
      <c r="BX270" s="133"/>
      <c r="BY270" s="133"/>
      <c r="BZ270" s="133"/>
      <c r="CA270" s="133"/>
      <c r="CB270" s="133"/>
      <c r="CC270" s="133"/>
      <c r="CD270" s="133"/>
      <c r="CE270" s="133"/>
      <c r="CF270" s="133"/>
      <c r="CG270" s="133"/>
      <c r="CH270" s="133"/>
      <c r="CI270" s="133"/>
      <c r="CJ270" s="133"/>
      <c r="CK270" s="133"/>
      <c r="CL270" s="133"/>
      <c r="CM270" s="133"/>
      <c r="CN270" s="133"/>
      <c r="CO270" s="133"/>
      <c r="CP270" s="133"/>
      <c r="CQ270" s="133"/>
      <c r="CR270" s="133"/>
      <c r="CS270" s="133"/>
      <c r="CT270" s="133"/>
      <c r="CU270" s="133"/>
      <c r="CV270" s="133"/>
      <c r="CW270" s="133"/>
      <c r="CX270" s="133"/>
      <c r="CY270" s="133"/>
      <c r="CZ270" s="133"/>
      <c r="DA270" s="133"/>
      <c r="DB270" s="133"/>
      <c r="DC270" s="133"/>
      <c r="DD270" s="133"/>
      <c r="DE270" s="133"/>
      <c r="DF270" s="133"/>
      <c r="DG270" s="133"/>
      <c r="DH270" s="133"/>
    </row>
    <row r="271" spans="1:112" s="163" customFormat="1" ht="15.75" x14ac:dyDescent="0.25">
      <c r="A271" s="166" t="s">
        <v>491</v>
      </c>
      <c r="B271" s="165">
        <f>E271+H271+K271+N271+Q271+T271+W271+Z271+AC271+AF271+AI271+AL271+AO271+AR271+AU271+AX271+BA271+BD271+BG271+BJ271+BM271+BP271+BS271+BV271+BY271+CB271+CE271+CH271+CK271+CN271+CQ271+CT271+CW271+CZ271+DC271+DF271</f>
        <v>8325605.5545799993</v>
      </c>
      <c r="C271" s="165">
        <f>F271+I271+L271+O271+R271+U271+X271+AA271+AD271+AG271+AJ271+AM271+AP271+AS271+AV271+AY271+BB271+BE271+BH271+BK271+BN271+BQ271+BT271+BW271+BZ271+CC271+CF271+CI271+CL271+CO271+CR271+CU271+CX271+DA271+DD271+DG271</f>
        <v>420318.9</v>
      </c>
      <c r="D271" s="54">
        <f t="shared" ref="D271" si="29">C271/B271*100</f>
        <v>5.0485084507610178</v>
      </c>
      <c r="E271" s="54">
        <f>E52+E47+E8</f>
        <v>1573</v>
      </c>
      <c r="F271" s="54">
        <f>F52+F47+F8</f>
        <v>0</v>
      </c>
      <c r="G271" s="54">
        <f t="shared" ref="G271" si="30">F271/E271*100</f>
        <v>0</v>
      </c>
      <c r="H271" s="54">
        <f>H52+H47+H8</f>
        <v>1573.1</v>
      </c>
      <c r="I271" s="54">
        <f>I52+I47+I8</f>
        <v>0</v>
      </c>
      <c r="J271" s="54">
        <f t="shared" ref="J271" si="31">I271/H271*100</f>
        <v>0</v>
      </c>
      <c r="K271" s="54">
        <f>K52+K47+K8</f>
        <v>18906.900000000001</v>
      </c>
      <c r="L271" s="54">
        <f>L52+L47+L8</f>
        <v>0</v>
      </c>
      <c r="M271" s="54">
        <f t="shared" ref="M271" si="32">L271/K271*100</f>
        <v>0</v>
      </c>
      <c r="N271" s="54">
        <f>N52+N47+N8</f>
        <v>309650</v>
      </c>
      <c r="O271" s="54">
        <f>O52+O47+O8</f>
        <v>229617</v>
      </c>
      <c r="P271" s="54">
        <f t="shared" ref="P271" si="33">O271/N271*100</f>
        <v>74.153721944130467</v>
      </c>
      <c r="Q271" s="54">
        <f>Q52+Q47+Q8</f>
        <v>78768.800000000003</v>
      </c>
      <c r="R271" s="54">
        <f>R52+R47+R8</f>
        <v>0</v>
      </c>
      <c r="S271" s="54">
        <f t="shared" ref="S271" si="34">R271/Q271*100</f>
        <v>0</v>
      </c>
      <c r="T271" s="54">
        <f>T52+T47+T8+T270</f>
        <v>11316.7</v>
      </c>
      <c r="U271" s="54">
        <f>U52+U47+U8+U270</f>
        <v>0</v>
      </c>
      <c r="V271" s="54">
        <f t="shared" ref="V271" si="35">U271/T271*100</f>
        <v>0</v>
      </c>
      <c r="W271" s="54">
        <f>W52+W47+W8+W270</f>
        <v>1268.9887699999999</v>
      </c>
      <c r="X271" s="54">
        <f>X52+X47+X8+X270</f>
        <v>0</v>
      </c>
      <c r="Y271" s="54">
        <f t="shared" ref="Y271" si="36">X271/W271*100</f>
        <v>0</v>
      </c>
      <c r="Z271" s="54">
        <f>Z52+Z47+Z8+Z270</f>
        <v>4766.4045000000015</v>
      </c>
      <c r="AA271" s="54">
        <f>AA52+AA47+AA8+AA270</f>
        <v>0</v>
      </c>
      <c r="AB271" s="54">
        <f t="shared" ref="AB271" si="37">AA271/Z271*100</f>
        <v>0</v>
      </c>
      <c r="AC271" s="54">
        <f>AC52+AC47+AC8+AC270</f>
        <v>47678.764049999998</v>
      </c>
      <c r="AD271" s="54">
        <f>AD52+AD47+AD8+AD270</f>
        <v>0</v>
      </c>
      <c r="AE271" s="54">
        <f t="shared" ref="AE271" si="38">AD271/AC271*100</f>
        <v>0</v>
      </c>
      <c r="AF271" s="54">
        <f>AF52+AF47+AF8+AF270</f>
        <v>2500</v>
      </c>
      <c r="AG271" s="54">
        <f>AG52+AG47+AG8</f>
        <v>0</v>
      </c>
      <c r="AH271" s="54">
        <f t="shared" ref="AH271" si="39">AG271/AF271*100</f>
        <v>0</v>
      </c>
      <c r="AI271" s="54">
        <f>AI52+AI47+AI8+AI270</f>
        <v>1100</v>
      </c>
      <c r="AJ271" s="54">
        <f>AJ52+AJ47+AJ8</f>
        <v>0</v>
      </c>
      <c r="AK271" s="54">
        <f t="shared" ref="AK271" si="40">AJ271/AI271*100</f>
        <v>0</v>
      </c>
      <c r="AL271" s="54">
        <f>AL52+AL47+AL8</f>
        <v>43953.5</v>
      </c>
      <c r="AM271" s="54">
        <f>AM52+AM47+AM8</f>
        <v>0</v>
      </c>
      <c r="AN271" s="54">
        <f t="shared" ref="AN271" si="41">AM271/AL271*100</f>
        <v>0</v>
      </c>
      <c r="AO271" s="54">
        <f>AO52+AO47+AO8</f>
        <v>5100</v>
      </c>
      <c r="AP271" s="54">
        <f>AP52+AP47+AP8</f>
        <v>0</v>
      </c>
      <c r="AQ271" s="54">
        <f t="shared" ref="AQ271" si="42">AP271/AO271*100</f>
        <v>0</v>
      </c>
      <c r="AR271" s="54">
        <f>AR8+AR47+AR52+AR270</f>
        <v>395000</v>
      </c>
      <c r="AS271" s="54">
        <f>AS8+AS47+AS52+AS270</f>
        <v>0</v>
      </c>
      <c r="AT271" s="54">
        <f>AS271/AR271*100</f>
        <v>0</v>
      </c>
      <c r="AU271" s="54">
        <f>AU52+AU47+AU8</f>
        <v>999900</v>
      </c>
      <c r="AV271" s="54">
        <f>AV52+AV47+AV8</f>
        <v>0</v>
      </c>
      <c r="AW271" s="54">
        <f t="shared" ref="AW271" si="43">AV271/AU271*100</f>
        <v>0</v>
      </c>
      <c r="AX271" s="54">
        <f>AX52+AX47+AX8</f>
        <v>24205.5</v>
      </c>
      <c r="AY271" s="54">
        <f>AY52+AY47+AY8</f>
        <v>0</v>
      </c>
      <c r="AZ271" s="54">
        <f t="shared" ref="AZ271" si="44">AY271/AX271*100</f>
        <v>0</v>
      </c>
      <c r="BA271" s="54">
        <f>BA52+BA47+BA8</f>
        <v>15000</v>
      </c>
      <c r="BB271" s="162">
        <f>BB52+BB47+BB8</f>
        <v>0</v>
      </c>
      <c r="BC271" s="162">
        <f t="shared" ref="BC271" si="45">BB271/BA271*100</f>
        <v>0</v>
      </c>
      <c r="BD271" s="54">
        <f>BD52+BD47+BD8</f>
        <v>300000</v>
      </c>
      <c r="BE271" s="54">
        <f>BE52+BE47+BE8</f>
        <v>0</v>
      </c>
      <c r="BF271" s="54">
        <f>BE271/BD271*100</f>
        <v>0</v>
      </c>
      <c r="BG271" s="54">
        <f>BG52+BG47+BG8</f>
        <v>521933.79999999993</v>
      </c>
      <c r="BH271" s="54">
        <f>BH52+BH47+BH8</f>
        <v>85205.3</v>
      </c>
      <c r="BI271" s="54">
        <f t="shared" ref="BI271" si="46">BH271/BG271*100</f>
        <v>16.324924731833811</v>
      </c>
      <c r="BJ271" s="54">
        <f>BJ52+BJ47+BJ8+BJ270</f>
        <v>80000</v>
      </c>
      <c r="BK271" s="54">
        <f>BK52+BK47+BK8</f>
        <v>0</v>
      </c>
      <c r="BL271" s="54">
        <f t="shared" ref="BL271" si="47">BK271/BJ271*100</f>
        <v>0</v>
      </c>
      <c r="BM271" s="54">
        <f>BM52+BM47+BM8</f>
        <v>813071.4</v>
      </c>
      <c r="BN271" s="54">
        <f>BN52+BN47+BN8</f>
        <v>0</v>
      </c>
      <c r="BO271" s="54">
        <f t="shared" ref="BO271" si="48">BN271/BM271*100</f>
        <v>0</v>
      </c>
      <c r="BP271" s="54">
        <f>BP52+BP47+BP8</f>
        <v>3909.8</v>
      </c>
      <c r="BQ271" s="54">
        <f>BQ52+BQ47+BQ8</f>
        <v>0</v>
      </c>
      <c r="BR271" s="54">
        <f t="shared" ref="BR271" si="49">BQ271/BP271*100</f>
        <v>0</v>
      </c>
      <c r="BS271" s="54">
        <f>BS52+BS47+BS8</f>
        <v>580272</v>
      </c>
      <c r="BT271" s="54">
        <f>BT52+BT47+BT8</f>
        <v>105496.60000000002</v>
      </c>
      <c r="BU271" s="54">
        <f t="shared" ref="BU271" si="50">BT271/BS271*100</f>
        <v>18.180542917804068</v>
      </c>
      <c r="BV271" s="54">
        <f>BV52+BV47+BV8</f>
        <v>453219.30000000016</v>
      </c>
      <c r="BW271" s="54">
        <f>BW52+BW47+BW8</f>
        <v>0</v>
      </c>
      <c r="BX271" s="54">
        <f t="shared" ref="BX271" si="51">BW271/BV271*100</f>
        <v>0</v>
      </c>
      <c r="BY271" s="54">
        <f>BY52+BY47+BY8</f>
        <v>25510.2</v>
      </c>
      <c r="BZ271" s="54">
        <f>BZ52+BZ47+BZ8</f>
        <v>0</v>
      </c>
      <c r="CA271" s="54">
        <f t="shared" ref="CA271" si="52">BZ271/BY271*100</f>
        <v>0</v>
      </c>
      <c r="CB271" s="54">
        <f>CB52+CB47+CB8</f>
        <v>103486.19999999998</v>
      </c>
      <c r="CC271" s="54">
        <f>CC52+CC47+CC8</f>
        <v>0</v>
      </c>
      <c r="CD271" s="54">
        <f t="shared" ref="CD271" si="53">CC271/CB271*100</f>
        <v>0</v>
      </c>
      <c r="CE271" s="54">
        <f>CE52+CE47+CE8</f>
        <v>195205</v>
      </c>
      <c r="CF271" s="54">
        <f>CF52+CF47+CF8</f>
        <v>0</v>
      </c>
      <c r="CG271" s="54">
        <f t="shared" ref="CG271" si="54">CF271/CE271*100</f>
        <v>0</v>
      </c>
      <c r="CH271" s="54">
        <f>CH52+CH47+CH8</f>
        <v>35000</v>
      </c>
      <c r="CI271" s="54">
        <f>CI52+CI47+CI8</f>
        <v>0</v>
      </c>
      <c r="CJ271" s="54">
        <f t="shared" ref="CJ271" si="55">CI271/CH271*100</f>
        <v>0</v>
      </c>
      <c r="CK271" s="54">
        <f>CK52+CK47+CK8</f>
        <v>100000</v>
      </c>
      <c r="CL271" s="54">
        <f>CL52+CL47+CL8</f>
        <v>0</v>
      </c>
      <c r="CM271" s="54">
        <f t="shared" ref="CM271" si="56">CL271/CK271*100</f>
        <v>0</v>
      </c>
      <c r="CN271" s="54">
        <f>CN52+CN47+CN8</f>
        <v>650000</v>
      </c>
      <c r="CO271" s="54">
        <f>CO52+CO47+CO8</f>
        <v>0</v>
      </c>
      <c r="CP271" s="54">
        <f t="shared" ref="CP271" si="57">CO271/CN271*100</f>
        <v>0</v>
      </c>
      <c r="CQ271" s="54">
        <f>CQ52+CQ47+CQ8</f>
        <v>20000</v>
      </c>
      <c r="CR271" s="54">
        <f>CR52+CR47+CR8</f>
        <v>0</v>
      </c>
      <c r="CS271" s="54">
        <f t="shared" ref="CS271" si="58">CR271/CQ271*100</f>
        <v>0</v>
      </c>
      <c r="CT271" s="54">
        <f>CT52+CT47+CT8</f>
        <v>1007240.8</v>
      </c>
      <c r="CU271" s="54">
        <f>CU52+CU47+CU8</f>
        <v>0</v>
      </c>
      <c r="CV271" s="54">
        <f t="shared" ref="CV271" si="59">CU271/CT271*100</f>
        <v>0</v>
      </c>
      <c r="CW271" s="54">
        <f>CW52+CW47+CW8</f>
        <v>1355891.6</v>
      </c>
      <c r="CX271" s="54">
        <f>CX52+CX47+CX8</f>
        <v>0</v>
      </c>
      <c r="CY271" s="54">
        <f t="shared" ref="CY271" si="60">CX271/CW271*100</f>
        <v>0</v>
      </c>
      <c r="CZ271" s="54">
        <f>CZ52+CZ47+CZ8</f>
        <v>43762.7</v>
      </c>
      <c r="DA271" s="54">
        <f>DA52+DA47+DA8</f>
        <v>0</v>
      </c>
      <c r="DB271" s="54">
        <f t="shared" ref="DB271" si="61">DA271/CZ271*100</f>
        <v>0</v>
      </c>
      <c r="DC271" s="54">
        <f>DC52+DC47+DC8+DC270</f>
        <v>55805.280900000005</v>
      </c>
      <c r="DD271" s="54">
        <f>DD52+DD47+DD8+DD270</f>
        <v>0</v>
      </c>
      <c r="DE271" s="54">
        <f t="shared" ref="DE271" si="62">DD271/DC271*100</f>
        <v>0</v>
      </c>
      <c r="DF271" s="54">
        <f>DF52+DF47+DF8+DF270</f>
        <v>19035.816360000001</v>
      </c>
      <c r="DG271" s="162">
        <f>DG52+DG47+DG8</f>
        <v>0</v>
      </c>
      <c r="DH271" s="162">
        <f t="shared" ref="DH271" si="63">DG271/DF271*100</f>
        <v>0</v>
      </c>
    </row>
    <row r="272" spans="1:112" x14ac:dyDescent="0.2">
      <c r="B272" s="107"/>
      <c r="C272" s="107"/>
      <c r="D272" s="107"/>
      <c r="AO272" s="107"/>
      <c r="AP272" s="107"/>
      <c r="AQ272" s="107"/>
      <c r="BD272" s="107"/>
      <c r="BE272" s="107"/>
      <c r="BF272" s="107"/>
    </row>
    <row r="273" spans="1:58" ht="15.75" x14ac:dyDescent="0.2">
      <c r="A273" s="186" t="s">
        <v>611</v>
      </c>
      <c r="B273" s="186"/>
      <c r="C273" s="186"/>
      <c r="D273" s="186"/>
      <c r="E273" s="186"/>
      <c r="F273" s="186"/>
      <c r="G273" s="186"/>
      <c r="H273" s="186"/>
      <c r="I273" s="186"/>
      <c r="J273" s="186"/>
      <c r="K273" s="186"/>
      <c r="L273" s="186"/>
      <c r="M273" s="186"/>
      <c r="AO273" s="107"/>
      <c r="AP273" s="107"/>
      <c r="AQ273" s="107"/>
      <c r="BD273" s="107"/>
      <c r="BE273" s="107"/>
      <c r="BF273" s="107"/>
    </row>
    <row r="274" spans="1:58" ht="15.75" x14ac:dyDescent="0.2">
      <c r="A274" s="186" t="s">
        <v>758</v>
      </c>
      <c r="B274" s="186"/>
      <c r="C274" s="186"/>
      <c r="D274" s="186"/>
      <c r="E274" s="186"/>
      <c r="F274" s="186"/>
      <c r="G274" s="186"/>
      <c r="H274" s="186"/>
      <c r="I274" s="186"/>
      <c r="J274" s="186"/>
      <c r="K274" s="186"/>
      <c r="L274" s="186"/>
      <c r="M274" s="186"/>
      <c r="N274" s="186"/>
      <c r="O274" s="186"/>
      <c r="P274" s="186"/>
      <c r="Q274" s="186"/>
      <c r="R274" s="186"/>
      <c r="S274" s="186"/>
      <c r="T274" s="186"/>
      <c r="U274" s="186"/>
      <c r="V274" s="186"/>
      <c r="W274" s="186"/>
      <c r="X274" s="186"/>
      <c r="Y274" s="186"/>
      <c r="AO274" s="107"/>
      <c r="AP274" s="107"/>
      <c r="AQ274" s="107"/>
      <c r="BD274" s="107"/>
      <c r="BE274" s="107"/>
      <c r="BF274" s="107"/>
    </row>
    <row r="275" spans="1:58" ht="33.75" customHeight="1" x14ac:dyDescent="0.25">
      <c r="A275" s="189" t="s">
        <v>761</v>
      </c>
      <c r="B275" s="189"/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AO275" s="107"/>
      <c r="AP275" s="107"/>
      <c r="AQ275" s="107"/>
      <c r="BD275" s="107"/>
      <c r="BE275" s="107"/>
      <c r="BF275" s="107"/>
    </row>
    <row r="276" spans="1:58" ht="15.75" x14ac:dyDescent="0.2">
      <c r="A276" s="186" t="s">
        <v>763</v>
      </c>
      <c r="B276" s="186"/>
      <c r="C276" s="186"/>
      <c r="D276" s="186"/>
      <c r="E276" s="186"/>
      <c r="F276" s="186"/>
      <c r="G276" s="186"/>
      <c r="H276" s="186"/>
      <c r="I276" s="186"/>
      <c r="J276" s="186"/>
      <c r="K276" s="186"/>
      <c r="L276" s="186"/>
      <c r="M276" s="186"/>
      <c r="N276" s="186"/>
      <c r="O276" s="186"/>
      <c r="P276" s="186"/>
      <c r="Q276" s="186"/>
      <c r="R276" s="186"/>
      <c r="S276" s="186"/>
      <c r="T276" s="186"/>
      <c r="U276" s="186"/>
      <c r="V276" s="186"/>
      <c r="W276" s="186"/>
      <c r="X276" s="186"/>
      <c r="Y276" s="186"/>
      <c r="AO276" s="107"/>
      <c r="AP276" s="107"/>
      <c r="AQ276" s="107"/>
      <c r="BD276" s="107"/>
      <c r="BE276" s="107"/>
      <c r="BF276" s="107"/>
    </row>
    <row r="277" spans="1:58" ht="36.75" customHeight="1" x14ac:dyDescent="0.2">
      <c r="A277" s="186" t="s">
        <v>766</v>
      </c>
      <c r="B277" s="186"/>
      <c r="C277" s="186"/>
      <c r="D277" s="186"/>
      <c r="E277" s="186"/>
      <c r="F277" s="186"/>
      <c r="G277" s="186"/>
      <c r="H277" s="186"/>
      <c r="I277" s="186"/>
      <c r="J277" s="186"/>
      <c r="K277" s="186"/>
      <c r="L277" s="186"/>
      <c r="M277" s="186"/>
      <c r="N277" s="186"/>
      <c r="O277" s="186"/>
      <c r="P277" s="186"/>
      <c r="Q277" s="186"/>
      <c r="R277" s="186"/>
      <c r="S277" s="186"/>
      <c r="T277" s="186"/>
      <c r="U277" s="186"/>
      <c r="V277" s="186"/>
      <c r="W277" s="186"/>
      <c r="X277" s="186"/>
      <c r="Y277" s="186"/>
      <c r="AO277" s="107"/>
      <c r="AP277" s="107"/>
      <c r="AQ277" s="107"/>
      <c r="BD277" s="107"/>
      <c r="BE277" s="107"/>
      <c r="BF277" s="107"/>
    </row>
    <row r="278" spans="1:58" ht="15.75" x14ac:dyDescent="0.2">
      <c r="A278" s="186" t="s">
        <v>769</v>
      </c>
      <c r="B278" s="186"/>
      <c r="C278" s="186"/>
      <c r="D278" s="186"/>
      <c r="E278" s="186"/>
      <c r="F278" s="186"/>
      <c r="G278" s="186"/>
      <c r="H278" s="186"/>
      <c r="I278" s="186"/>
      <c r="J278" s="186"/>
      <c r="K278" s="186"/>
      <c r="L278" s="186"/>
      <c r="M278" s="186"/>
      <c r="N278" s="186"/>
      <c r="O278" s="186"/>
      <c r="P278" s="186"/>
      <c r="Q278" s="186"/>
      <c r="R278" s="186"/>
      <c r="S278" s="186"/>
      <c r="T278" s="186"/>
      <c r="U278" s="186"/>
      <c r="V278" s="186"/>
      <c r="W278" s="186"/>
      <c r="X278" s="186"/>
      <c r="Y278" s="186"/>
      <c r="AO278" s="107"/>
      <c r="AP278" s="107"/>
      <c r="AQ278" s="107"/>
      <c r="BD278" s="107"/>
      <c r="BE278" s="107"/>
      <c r="BF278" s="107"/>
    </row>
    <row r="279" spans="1:58" ht="15.75" x14ac:dyDescent="0.2">
      <c r="A279" s="186" t="s">
        <v>779</v>
      </c>
      <c r="B279" s="186"/>
      <c r="C279" s="186"/>
      <c r="D279" s="186"/>
      <c r="E279" s="186"/>
      <c r="F279" s="186"/>
      <c r="G279" s="186"/>
      <c r="H279" s="186"/>
      <c r="I279" s="186"/>
      <c r="J279" s="186"/>
      <c r="K279" s="186"/>
      <c r="L279" s="186"/>
      <c r="M279" s="186"/>
      <c r="N279" s="186"/>
      <c r="O279" s="186"/>
      <c r="P279" s="186"/>
      <c r="Q279" s="186"/>
      <c r="R279" s="186"/>
      <c r="S279" s="186"/>
      <c r="T279" s="186"/>
      <c r="U279" s="186"/>
      <c r="V279" s="186"/>
      <c r="W279" s="186"/>
      <c r="X279" s="186"/>
      <c r="Y279" s="186"/>
      <c r="AO279" s="107"/>
      <c r="AP279" s="107"/>
      <c r="AQ279" s="107"/>
      <c r="BD279" s="107"/>
      <c r="BE279" s="107"/>
      <c r="BF279" s="107"/>
    </row>
    <row r="280" spans="1:58" ht="20.25" customHeight="1" x14ac:dyDescent="0.2">
      <c r="A280" s="186" t="s">
        <v>778</v>
      </c>
      <c r="B280" s="186"/>
      <c r="C280" s="186"/>
      <c r="D280" s="186"/>
      <c r="E280" s="186"/>
      <c r="F280" s="186"/>
      <c r="G280" s="186"/>
      <c r="H280" s="186"/>
      <c r="I280" s="186"/>
      <c r="J280" s="186"/>
      <c r="K280" s="186"/>
      <c r="L280" s="186"/>
      <c r="M280" s="186"/>
      <c r="N280" s="186"/>
      <c r="O280" s="186"/>
      <c r="P280" s="186"/>
      <c r="AO280" s="107"/>
      <c r="AP280" s="107"/>
      <c r="AQ280" s="107"/>
      <c r="BD280" s="107"/>
      <c r="BE280" s="107"/>
      <c r="BF280" s="107"/>
    </row>
    <row r="281" spans="1:58" x14ac:dyDescent="0.2">
      <c r="K281" s="135" t="s">
        <v>518</v>
      </c>
    </row>
    <row r="282" spans="1:58" x14ac:dyDescent="0.2">
      <c r="B282" s="42"/>
      <c r="C282" s="42"/>
    </row>
    <row r="284" spans="1:58" x14ac:dyDescent="0.2">
      <c r="B284" s="55"/>
      <c r="C284" s="55"/>
    </row>
    <row r="286" spans="1:58" x14ac:dyDescent="0.2">
      <c r="B286" s="42"/>
      <c r="C286" s="42"/>
    </row>
    <row r="287" spans="1:58" x14ac:dyDescent="0.2">
      <c r="B287" s="42"/>
    </row>
    <row r="288" spans="1:58" x14ac:dyDescent="0.2">
      <c r="E288" s="85"/>
    </row>
  </sheetData>
  <mergeCells count="69">
    <mergeCell ref="CK6:CM6"/>
    <mergeCell ref="CN6:CP6"/>
    <mergeCell ref="CQ6:CS6"/>
    <mergeCell ref="BV6:BX6"/>
    <mergeCell ref="BY6:CA6"/>
    <mergeCell ref="CB6:CD6"/>
    <mergeCell ref="CE6:CG6"/>
    <mergeCell ref="CH6:CJ6"/>
    <mergeCell ref="DC6:DE6"/>
    <mergeCell ref="DF6:DH6"/>
    <mergeCell ref="CW6:CY6"/>
    <mergeCell ref="CT6:CV6"/>
    <mergeCell ref="CZ6:DB6"/>
    <mergeCell ref="BS6:BU6"/>
    <mergeCell ref="BG6:BI6"/>
    <mergeCell ref="BJ6:BL6"/>
    <mergeCell ref="BM6:BO6"/>
    <mergeCell ref="BP6:BR6"/>
    <mergeCell ref="AU6:AW6"/>
    <mergeCell ref="AL6:AN6"/>
    <mergeCell ref="AO6:AQ6"/>
    <mergeCell ref="AF6:AH6"/>
    <mergeCell ref="AI6:AK6"/>
    <mergeCell ref="AR6:AT6"/>
    <mergeCell ref="W6:Y6"/>
    <mergeCell ref="Z6:AB6"/>
    <mergeCell ref="AC6:AE6"/>
    <mergeCell ref="B5:D6"/>
    <mergeCell ref="E6:G6"/>
    <mergeCell ref="H6:J6"/>
    <mergeCell ref="K6:M6"/>
    <mergeCell ref="N6:P6"/>
    <mergeCell ref="BT4:BU4"/>
    <mergeCell ref="B2:W2"/>
    <mergeCell ref="BQ4:BR4"/>
    <mergeCell ref="AV4:AW4"/>
    <mergeCell ref="A280:P280"/>
    <mergeCell ref="BA6:BC6"/>
    <mergeCell ref="BD6:BF6"/>
    <mergeCell ref="A273:M273"/>
    <mergeCell ref="A5:A7"/>
    <mergeCell ref="A274:Y274"/>
    <mergeCell ref="A275:Y275"/>
    <mergeCell ref="A276:Y276"/>
    <mergeCell ref="A277:Y277"/>
    <mergeCell ref="A278:Y278"/>
    <mergeCell ref="Q6:S6"/>
    <mergeCell ref="T6:V6"/>
    <mergeCell ref="AD1:AE1"/>
    <mergeCell ref="Z2:AU2"/>
    <mergeCell ref="AX2:BS2"/>
    <mergeCell ref="X4:Y4"/>
    <mergeCell ref="AD4:AE4"/>
    <mergeCell ref="CT5:DH5"/>
    <mergeCell ref="DG4:DH4"/>
    <mergeCell ref="DG1:DH1"/>
    <mergeCell ref="CT2:DF2"/>
    <mergeCell ref="A279:Y279"/>
    <mergeCell ref="AX6:AZ6"/>
    <mergeCell ref="BV5:CS5"/>
    <mergeCell ref="CR4:CS4"/>
    <mergeCell ref="CR1:CS1"/>
    <mergeCell ref="BV2:CQ2"/>
    <mergeCell ref="E5:Y5"/>
    <mergeCell ref="Z5:AW5"/>
    <mergeCell ref="AX5:BU5"/>
    <mergeCell ref="AV1:AW1"/>
    <mergeCell ref="BT1:BU1"/>
    <mergeCell ref="BQ1:BR1"/>
  </mergeCells>
  <pageMargins left="0.31496062992125984" right="0.31496062992125984" top="0.35433070866141736" bottom="0.35433070866141736" header="0" footer="0"/>
  <pageSetup paperSize="9" scale="25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73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A50" sqref="A50:A53"/>
      <selection pane="topRight" activeCell="A50" sqref="A50:A53"/>
      <selection pane="bottomLeft" activeCell="A50" sqref="A50:A53"/>
      <selection pane="bottomRight" activeCell="E8" sqref="E8:G8"/>
    </sheetView>
  </sheetViews>
  <sheetFormatPr defaultRowHeight="14.25" x14ac:dyDescent="0.2"/>
  <cols>
    <col min="1" max="1" width="25.25" style="79" customWidth="1"/>
    <col min="2" max="2" width="16.25" style="79" customWidth="1"/>
    <col min="3" max="3" width="17.375" style="79" customWidth="1"/>
    <col min="4" max="4" width="13" style="79" customWidth="1"/>
    <col min="5" max="5" width="14.75" style="79" customWidth="1"/>
    <col min="6" max="6" width="15" style="79" customWidth="1"/>
    <col min="7" max="7" width="12.625" style="79" customWidth="1"/>
    <col min="8" max="8" width="14.25" style="79" customWidth="1"/>
    <col min="9" max="9" width="13" style="79" customWidth="1"/>
    <col min="10" max="10" width="11.75" style="79" customWidth="1"/>
    <col min="11" max="11" width="14.875" style="79" customWidth="1"/>
    <col min="12" max="12" width="14" style="79" customWidth="1"/>
    <col min="13" max="13" width="13.125" style="79" customWidth="1"/>
    <col min="14" max="14" width="15.5" style="79" customWidth="1"/>
    <col min="15" max="15" width="15.375" style="79" customWidth="1"/>
    <col min="16" max="16" width="12.25" style="79" customWidth="1"/>
    <col min="17" max="17" width="15.375" style="79" customWidth="1"/>
    <col min="18" max="18" width="11.25" style="79" customWidth="1"/>
    <col min="19" max="19" width="15.5" style="79" customWidth="1"/>
    <col min="20" max="20" width="15" style="79" customWidth="1"/>
    <col min="21" max="21" width="11.5" style="79" customWidth="1"/>
    <col min="22" max="22" width="12.5" style="79" customWidth="1"/>
    <col min="23" max="23" width="14.625" style="79" customWidth="1"/>
    <col min="24" max="24" width="12.875" style="79" customWidth="1"/>
    <col min="25" max="25" width="11.75" style="79" customWidth="1"/>
    <col min="26" max="26" width="14.5" style="79" customWidth="1"/>
    <col min="27" max="27" width="13.75" style="79" customWidth="1"/>
    <col min="28" max="28" width="12.25" style="79" customWidth="1"/>
    <col min="29" max="29" width="14.75" style="79" customWidth="1"/>
    <col min="30" max="30" width="13.375" style="79" customWidth="1"/>
    <col min="31" max="31" width="12" style="79" customWidth="1"/>
    <col min="32" max="32" width="14.375" style="79" customWidth="1"/>
    <col min="33" max="33" width="12.375" style="79" customWidth="1"/>
    <col min="34" max="34" width="11.75" style="79" customWidth="1"/>
    <col min="35" max="35" width="14.375" style="79" customWidth="1"/>
    <col min="36" max="36" width="12.875" style="79" customWidth="1"/>
    <col min="37" max="37" width="11.75" style="79" customWidth="1"/>
    <col min="38" max="38" width="15" style="79" customWidth="1"/>
    <col min="39" max="39" width="12.125" style="79" customWidth="1"/>
    <col min="40" max="40" width="12.5" style="79" customWidth="1"/>
    <col min="41" max="41" width="15.125" style="79" customWidth="1"/>
    <col min="42" max="42" width="13" style="79" customWidth="1"/>
    <col min="43" max="43" width="12.25" style="79" customWidth="1"/>
    <col min="44" max="44" width="15.875" style="79" customWidth="1"/>
    <col min="45" max="45" width="12" style="79" customWidth="1"/>
    <col min="46" max="46" width="12.5" style="79" customWidth="1"/>
    <col min="47" max="47" width="14.375" style="79" customWidth="1"/>
    <col min="48" max="48" width="11.875" style="79" customWidth="1"/>
    <col min="49" max="49" width="12" style="79" customWidth="1"/>
    <col min="50" max="50" width="15.125" style="79" customWidth="1"/>
    <col min="51" max="51" width="12.375" style="79" customWidth="1"/>
    <col min="52" max="52" width="15.125" style="79" customWidth="1"/>
    <col min="53" max="53" width="13.875" style="79" customWidth="1"/>
    <col min="54" max="55" width="11.25" style="79" customWidth="1"/>
    <col min="56" max="56" width="14.5" style="79" customWidth="1"/>
    <col min="57" max="57" width="10.5" style="79" customWidth="1"/>
    <col min="58" max="58" width="11.375" style="79" customWidth="1"/>
    <col min="59" max="59" width="13.5" style="79" customWidth="1"/>
    <col min="60" max="60" width="13" style="79" customWidth="1"/>
    <col min="61" max="61" width="13.5" style="79" customWidth="1"/>
    <col min="62" max="62" width="13.25" style="79" customWidth="1"/>
    <col min="63" max="64" width="11.875" style="79" customWidth="1"/>
    <col min="65" max="16384" width="9" style="79"/>
  </cols>
  <sheetData>
    <row r="1" spans="1:64" ht="18.75" x14ac:dyDescent="0.3">
      <c r="AO1" s="147"/>
      <c r="AP1" s="257" t="s">
        <v>498</v>
      </c>
      <c r="AQ1" s="257"/>
      <c r="BB1" s="257"/>
      <c r="BC1" s="257"/>
      <c r="BE1" s="256"/>
      <c r="BF1" s="256"/>
      <c r="BK1" s="256" t="s">
        <v>498</v>
      </c>
      <c r="BL1" s="256"/>
    </row>
    <row r="2" spans="1:64" x14ac:dyDescent="0.2">
      <c r="AO2" s="143"/>
      <c r="AP2" s="143"/>
      <c r="AQ2" s="143"/>
      <c r="BK2" s="161"/>
      <c r="BL2" s="161"/>
    </row>
    <row r="3" spans="1:64" ht="39" customHeight="1" x14ac:dyDescent="0.2">
      <c r="B3" s="190" t="s">
        <v>590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 t="s">
        <v>590</v>
      </c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42"/>
      <c r="AQ3" s="142"/>
      <c r="AR3" s="190" t="s">
        <v>590</v>
      </c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42"/>
    </row>
    <row r="4" spans="1:64" ht="20.25" x14ac:dyDescent="0.2"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42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42"/>
      <c r="BG4" s="142"/>
      <c r="BH4" s="142"/>
      <c r="BI4" s="142"/>
      <c r="BJ4" s="142"/>
      <c r="BK4" s="142"/>
      <c r="BL4" s="142"/>
    </row>
    <row r="5" spans="1:64" ht="14.25" customHeight="1" x14ac:dyDescent="0.3">
      <c r="A5" s="228"/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</row>
    <row r="6" spans="1:64" x14ac:dyDescent="0.2">
      <c r="U6" s="229" t="s">
        <v>115</v>
      </c>
      <c r="V6" s="229"/>
      <c r="AP6" s="229" t="s">
        <v>115</v>
      </c>
      <c r="AQ6" s="229"/>
      <c r="BB6" s="229"/>
      <c r="BC6" s="229"/>
      <c r="BE6" s="229"/>
      <c r="BF6" s="229"/>
      <c r="BK6" s="229" t="s">
        <v>115</v>
      </c>
      <c r="BL6" s="229"/>
    </row>
    <row r="7" spans="1:64" ht="17.25" customHeight="1" x14ac:dyDescent="0.2">
      <c r="A7" s="250" t="s">
        <v>116</v>
      </c>
      <c r="B7" s="215" t="s">
        <v>519</v>
      </c>
      <c r="C7" s="216"/>
      <c r="D7" s="217"/>
      <c r="E7" s="254" t="s">
        <v>118</v>
      </c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 t="s">
        <v>118</v>
      </c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 t="s">
        <v>118</v>
      </c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8"/>
    </row>
    <row r="8" spans="1:64" ht="274.5" customHeight="1" x14ac:dyDescent="0.2">
      <c r="A8" s="250"/>
      <c r="B8" s="218"/>
      <c r="C8" s="219"/>
      <c r="D8" s="220"/>
      <c r="E8" s="251" t="s">
        <v>520</v>
      </c>
      <c r="F8" s="252"/>
      <c r="G8" s="253"/>
      <c r="H8" s="251" t="s">
        <v>713</v>
      </c>
      <c r="I8" s="252"/>
      <c r="J8" s="253"/>
      <c r="K8" s="251" t="s">
        <v>521</v>
      </c>
      <c r="L8" s="252"/>
      <c r="M8" s="253"/>
      <c r="N8" s="251" t="s">
        <v>522</v>
      </c>
      <c r="O8" s="252"/>
      <c r="P8" s="253"/>
      <c r="Q8" s="251" t="s">
        <v>523</v>
      </c>
      <c r="R8" s="252"/>
      <c r="S8" s="253"/>
      <c r="T8" s="251" t="s">
        <v>524</v>
      </c>
      <c r="U8" s="252"/>
      <c r="V8" s="253"/>
      <c r="W8" s="251" t="s">
        <v>525</v>
      </c>
      <c r="X8" s="252"/>
      <c r="Y8" s="253"/>
      <c r="Z8" s="251" t="s">
        <v>526</v>
      </c>
      <c r="AA8" s="252"/>
      <c r="AB8" s="253"/>
      <c r="AC8" s="251" t="s">
        <v>527</v>
      </c>
      <c r="AD8" s="252"/>
      <c r="AE8" s="253"/>
      <c r="AF8" s="251" t="s">
        <v>528</v>
      </c>
      <c r="AG8" s="252"/>
      <c r="AH8" s="253"/>
      <c r="AI8" s="251" t="s">
        <v>529</v>
      </c>
      <c r="AJ8" s="252"/>
      <c r="AK8" s="253"/>
      <c r="AL8" s="251" t="s">
        <v>530</v>
      </c>
      <c r="AM8" s="252"/>
      <c r="AN8" s="253"/>
      <c r="AO8" s="251" t="s">
        <v>531</v>
      </c>
      <c r="AP8" s="252"/>
      <c r="AQ8" s="253"/>
      <c r="AR8" s="251" t="s">
        <v>532</v>
      </c>
      <c r="AS8" s="252"/>
      <c r="AT8" s="253"/>
      <c r="AU8" s="251" t="s">
        <v>533</v>
      </c>
      <c r="AV8" s="252"/>
      <c r="AW8" s="253"/>
      <c r="AX8" s="251" t="s">
        <v>586</v>
      </c>
      <c r="AY8" s="252"/>
      <c r="AZ8" s="253"/>
      <c r="BA8" s="251" t="s">
        <v>534</v>
      </c>
      <c r="BB8" s="252"/>
      <c r="BC8" s="253"/>
      <c r="BD8" s="251" t="s">
        <v>535</v>
      </c>
      <c r="BE8" s="252"/>
      <c r="BF8" s="253"/>
      <c r="BG8" s="251" t="s">
        <v>536</v>
      </c>
      <c r="BH8" s="252"/>
      <c r="BI8" s="253"/>
      <c r="BJ8" s="251" t="s">
        <v>537</v>
      </c>
      <c r="BK8" s="252"/>
      <c r="BL8" s="253"/>
    </row>
    <row r="9" spans="1:64" ht="57" customHeight="1" x14ac:dyDescent="0.2">
      <c r="A9" s="250"/>
      <c r="B9" s="82" t="s">
        <v>773</v>
      </c>
      <c r="C9" s="82" t="s">
        <v>122</v>
      </c>
      <c r="D9" s="82" t="s">
        <v>123</v>
      </c>
      <c r="E9" s="63" t="s">
        <v>594</v>
      </c>
      <c r="F9" s="63" t="s">
        <v>122</v>
      </c>
      <c r="G9" s="63" t="s">
        <v>123</v>
      </c>
      <c r="H9" s="63" t="s">
        <v>594</v>
      </c>
      <c r="I9" s="63" t="s">
        <v>122</v>
      </c>
      <c r="J9" s="63" t="s">
        <v>123</v>
      </c>
      <c r="K9" s="63" t="s">
        <v>594</v>
      </c>
      <c r="L9" s="63" t="s">
        <v>122</v>
      </c>
      <c r="M9" s="63" t="s">
        <v>123</v>
      </c>
      <c r="N9" s="63" t="s">
        <v>594</v>
      </c>
      <c r="O9" s="63" t="s">
        <v>122</v>
      </c>
      <c r="P9" s="63" t="s">
        <v>123</v>
      </c>
      <c r="Q9" s="63" t="s">
        <v>594</v>
      </c>
      <c r="R9" s="63" t="s">
        <v>122</v>
      </c>
      <c r="S9" s="63" t="s">
        <v>123</v>
      </c>
      <c r="T9" s="63" t="s">
        <v>594</v>
      </c>
      <c r="U9" s="63" t="s">
        <v>122</v>
      </c>
      <c r="V9" s="63" t="s">
        <v>123</v>
      </c>
      <c r="W9" s="63" t="s">
        <v>594</v>
      </c>
      <c r="X9" s="63" t="s">
        <v>122</v>
      </c>
      <c r="Y9" s="63" t="s">
        <v>123</v>
      </c>
      <c r="Z9" s="63" t="s">
        <v>594</v>
      </c>
      <c r="AA9" s="63" t="s">
        <v>122</v>
      </c>
      <c r="AB9" s="63" t="s">
        <v>123</v>
      </c>
      <c r="AC9" s="63" t="s">
        <v>594</v>
      </c>
      <c r="AD9" s="63" t="s">
        <v>122</v>
      </c>
      <c r="AE9" s="63" t="s">
        <v>123</v>
      </c>
      <c r="AF9" s="63" t="s">
        <v>594</v>
      </c>
      <c r="AG9" s="63" t="s">
        <v>122</v>
      </c>
      <c r="AH9" s="63" t="s">
        <v>123</v>
      </c>
      <c r="AI9" s="63" t="s">
        <v>594</v>
      </c>
      <c r="AJ9" s="63" t="s">
        <v>122</v>
      </c>
      <c r="AK9" s="63" t="s">
        <v>123</v>
      </c>
      <c r="AL9" s="63" t="s">
        <v>594</v>
      </c>
      <c r="AM9" s="63" t="s">
        <v>122</v>
      </c>
      <c r="AN9" s="63" t="s">
        <v>123</v>
      </c>
      <c r="AO9" s="63" t="s">
        <v>594</v>
      </c>
      <c r="AP9" s="63" t="s">
        <v>122</v>
      </c>
      <c r="AQ9" s="63" t="s">
        <v>123</v>
      </c>
      <c r="AR9" s="63" t="s">
        <v>594</v>
      </c>
      <c r="AS9" s="63" t="s">
        <v>122</v>
      </c>
      <c r="AT9" s="63" t="s">
        <v>123</v>
      </c>
      <c r="AU9" s="63" t="s">
        <v>594</v>
      </c>
      <c r="AV9" s="63" t="s">
        <v>122</v>
      </c>
      <c r="AW9" s="63" t="s">
        <v>123</v>
      </c>
      <c r="AX9" s="63" t="s">
        <v>594</v>
      </c>
      <c r="AY9" s="63" t="s">
        <v>122</v>
      </c>
      <c r="AZ9" s="63" t="s">
        <v>123</v>
      </c>
      <c r="BA9" s="63" t="s">
        <v>594</v>
      </c>
      <c r="BB9" s="63" t="s">
        <v>122</v>
      </c>
      <c r="BC9" s="63" t="s">
        <v>123</v>
      </c>
      <c r="BD9" s="63" t="s">
        <v>594</v>
      </c>
      <c r="BE9" s="63" t="s">
        <v>122</v>
      </c>
      <c r="BF9" s="63" t="s">
        <v>123</v>
      </c>
      <c r="BG9" s="63" t="s">
        <v>594</v>
      </c>
      <c r="BH9" s="63" t="s">
        <v>122</v>
      </c>
      <c r="BI9" s="63" t="s">
        <v>123</v>
      </c>
      <c r="BJ9" s="63" t="s">
        <v>594</v>
      </c>
      <c r="BK9" s="63" t="s">
        <v>122</v>
      </c>
      <c r="BL9" s="63" t="s">
        <v>123</v>
      </c>
    </row>
    <row r="10" spans="1:64" ht="30.75" customHeight="1" x14ac:dyDescent="0.25">
      <c r="A10" s="180" t="s">
        <v>124</v>
      </c>
      <c r="B10" s="56">
        <f>SUM(B11:B48)</f>
        <v>12570808.300000003</v>
      </c>
      <c r="C10" s="56">
        <f>SUM(C11:C48)</f>
        <v>2676614.4657399994</v>
      </c>
      <c r="D10" s="56">
        <f t="shared" ref="D10:D70" si="0">C10/B10*100</f>
        <v>21.292301989363711</v>
      </c>
      <c r="E10" s="56">
        <f>SUM(E11:E48)</f>
        <v>56895.399999999994</v>
      </c>
      <c r="F10" s="56">
        <f>SUM(F11:F48)</f>
        <v>10833.400000000001</v>
      </c>
      <c r="G10" s="56">
        <f>F10/E10*100</f>
        <v>19.040906646231509</v>
      </c>
      <c r="H10" s="56">
        <f t="shared" ref="H10:BB10" si="1">SUM(H11:H48)</f>
        <v>12347.600000000002</v>
      </c>
      <c r="I10" s="56">
        <f t="shared" si="1"/>
        <v>2109.5420899999999</v>
      </c>
      <c r="J10" s="56">
        <f>I10/H10*100</f>
        <v>17.084632560173631</v>
      </c>
      <c r="K10" s="56">
        <f t="shared" si="1"/>
        <v>278572.59999999998</v>
      </c>
      <c r="L10" s="56">
        <f t="shared" si="1"/>
        <v>74235.940319999994</v>
      </c>
      <c r="M10" s="56">
        <f>L10/K10*100</f>
        <v>26.648687028085316</v>
      </c>
      <c r="N10" s="56">
        <f t="shared" si="1"/>
        <v>2908280.3999999994</v>
      </c>
      <c r="O10" s="56">
        <f t="shared" si="1"/>
        <v>549929.70000000007</v>
      </c>
      <c r="P10" s="56">
        <f t="shared" ref="P10:P53" si="2">O10/N10*100</f>
        <v>18.909101749611221</v>
      </c>
      <c r="Q10" s="56">
        <f>SUM(Q11:Q48)</f>
        <v>198196.40000000002</v>
      </c>
      <c r="R10" s="56">
        <f t="shared" si="1"/>
        <v>41856.652659999992</v>
      </c>
      <c r="S10" s="56">
        <f>R10/Q10*100</f>
        <v>21.118775446980866</v>
      </c>
      <c r="T10" s="56">
        <f t="shared" si="1"/>
        <v>12474.099999999999</v>
      </c>
      <c r="U10" s="56">
        <f t="shared" si="1"/>
        <v>1908.6204399999999</v>
      </c>
      <c r="V10" s="56">
        <f>U10/T10*100</f>
        <v>15.300666500990054</v>
      </c>
      <c r="W10" s="56">
        <f t="shared" si="1"/>
        <v>8500278.3999999985</v>
      </c>
      <c r="X10" s="56">
        <f>SUM(X11:X48)</f>
        <v>1800933.9638400003</v>
      </c>
      <c r="Y10" s="56">
        <f>X10/W10*100</f>
        <v>21.186764469267271</v>
      </c>
      <c r="Z10" s="56">
        <f>SUM(Z11:Z48)</f>
        <v>28026.199999999983</v>
      </c>
      <c r="AA10" s="56">
        <f t="shared" si="1"/>
        <v>5355.6098000000002</v>
      </c>
      <c r="AB10" s="56">
        <f>AA10/Z10*100</f>
        <v>19.109297014936036</v>
      </c>
      <c r="AC10" s="56">
        <f t="shared" si="1"/>
        <v>1237.7999999999997</v>
      </c>
      <c r="AD10" s="56">
        <f>SUM(AD11:AD48)</f>
        <v>29.6</v>
      </c>
      <c r="AE10" s="56">
        <f>AD10/AC10*100</f>
        <v>2.3913394732590088</v>
      </c>
      <c r="AF10" s="56">
        <f t="shared" si="1"/>
        <v>22920.199999999979</v>
      </c>
      <c r="AG10" s="56">
        <f t="shared" si="1"/>
        <v>4503.0695799999985</v>
      </c>
      <c r="AH10" s="56">
        <f>AG10/AF10*100</f>
        <v>19.646728998874366</v>
      </c>
      <c r="AI10" s="56">
        <f t="shared" si="1"/>
        <v>418273.79999999993</v>
      </c>
      <c r="AJ10" s="56">
        <f>SUM(AJ11:AJ48)</f>
        <v>157112.5</v>
      </c>
      <c r="AK10" s="56">
        <f>AJ10/AI10*100</f>
        <v>37.562118401869789</v>
      </c>
      <c r="AL10" s="56">
        <f t="shared" si="1"/>
        <v>14421.700000000008</v>
      </c>
      <c r="AM10" s="56">
        <f t="shared" si="1"/>
        <v>2804.7266599999994</v>
      </c>
      <c r="AN10" s="56">
        <f t="shared" ref="AN10" si="3">AM10/AL10*100</f>
        <v>19.447961474722106</v>
      </c>
      <c r="AO10" s="56">
        <f t="shared" si="1"/>
        <v>9551.2000000000007</v>
      </c>
      <c r="AP10" s="56">
        <f t="shared" si="1"/>
        <v>1772.7999999999997</v>
      </c>
      <c r="AQ10" s="56">
        <f t="shared" ref="AQ10" si="4">AP10/AO10*100</f>
        <v>18.561018510763041</v>
      </c>
      <c r="AR10" s="56">
        <f t="shared" si="1"/>
        <v>75631.099999999991</v>
      </c>
      <c r="AS10" s="56">
        <f t="shared" si="1"/>
        <v>17961</v>
      </c>
      <c r="AT10" s="56">
        <f t="shared" ref="AT10" si="5">AS10/AR10*100</f>
        <v>23.748167089993405</v>
      </c>
      <c r="AU10" s="56">
        <f t="shared" si="1"/>
        <v>7710.2999999999993</v>
      </c>
      <c r="AV10" s="56">
        <f t="shared" si="1"/>
        <v>1525.8</v>
      </c>
      <c r="AW10" s="56">
        <f t="shared" ref="AW10" si="6">AV10/AU10*100</f>
        <v>19.789113264075329</v>
      </c>
      <c r="AX10" s="56">
        <f t="shared" si="1"/>
        <v>0</v>
      </c>
      <c r="AY10" s="56">
        <f t="shared" si="1"/>
        <v>0</v>
      </c>
      <c r="AZ10" s="56"/>
      <c r="BA10" s="56">
        <f t="shared" si="1"/>
        <v>8634.4000000000051</v>
      </c>
      <c r="BB10" s="56">
        <f t="shared" si="1"/>
        <v>1641.0403500000002</v>
      </c>
      <c r="BC10" s="56">
        <f t="shared" ref="BC10" si="7">BB10/BA10*100</f>
        <v>19.005841170202899</v>
      </c>
      <c r="BD10" s="56">
        <f t="shared" ref="BD10:BK10" si="8">SUM(BD11:BD48)</f>
        <v>11696.199999999992</v>
      </c>
      <c r="BE10" s="56">
        <f t="shared" si="8"/>
        <v>2100.5000000000005</v>
      </c>
      <c r="BF10" s="56">
        <f t="shared" ref="BF10" si="9">BE10/BD10*100</f>
        <v>17.958824233511756</v>
      </c>
      <c r="BG10" s="56">
        <f>SUM(BG11:BG48)</f>
        <v>147.29999999999995</v>
      </c>
      <c r="BH10" s="56">
        <f t="shared" si="8"/>
        <v>0</v>
      </c>
      <c r="BI10" s="56">
        <f t="shared" ref="BI10" si="10">BH10/BG10*100</f>
        <v>0</v>
      </c>
      <c r="BJ10" s="56">
        <f t="shared" si="8"/>
        <v>5513.1999999999989</v>
      </c>
      <c r="BK10" s="56">
        <f t="shared" si="8"/>
        <v>0</v>
      </c>
      <c r="BL10" s="56">
        <f t="shared" ref="BL10" si="11">BK10/BJ10*100</f>
        <v>0</v>
      </c>
    </row>
    <row r="11" spans="1:64" ht="19.5" customHeight="1" x14ac:dyDescent="0.25">
      <c r="A11" s="76" t="s">
        <v>125</v>
      </c>
      <c r="B11" s="33">
        <f>E11+H11+K11+N11+Q11+T11+W11+Z11+AC11+AF11+AI11+AL11+AO11+AR11+AU11+AX11+BA11+BD11+BG11+BJ11</f>
        <v>181945.7</v>
      </c>
      <c r="C11" s="33">
        <f>F11+I11+L11+O11+R11+U11+X11+AA11+AD11+AG11+AJ11+AM11+AP11+AS11+AV11+AY11+BB11+BE11+BH11+BK11</f>
        <v>41326.126870000007</v>
      </c>
      <c r="D11" s="33">
        <f t="shared" si="0"/>
        <v>22.713439707561104</v>
      </c>
      <c r="E11" s="33">
        <v>926.3</v>
      </c>
      <c r="F11" s="33">
        <v>142.6</v>
      </c>
      <c r="G11" s="33">
        <f>F11/E11*100</f>
        <v>15.394580589441867</v>
      </c>
      <c r="H11" s="33">
        <v>118.5</v>
      </c>
      <c r="I11" s="33">
        <v>16.911919999999999</v>
      </c>
      <c r="J11" s="33">
        <f>I11/H11*100</f>
        <v>14.271662447257382</v>
      </c>
      <c r="K11" s="33">
        <v>1949.8</v>
      </c>
      <c r="L11" s="33">
        <v>252.26587000000001</v>
      </c>
      <c r="M11" s="33">
        <f>L11/K11*100</f>
        <v>12.938038260334395</v>
      </c>
      <c r="N11" s="33">
        <v>20955.400000000001</v>
      </c>
      <c r="O11" s="33">
        <v>4065.9</v>
      </c>
      <c r="P11" s="33">
        <f t="shared" si="2"/>
        <v>19.402636074711051</v>
      </c>
      <c r="Q11" s="33">
        <v>3451.4</v>
      </c>
      <c r="R11" s="33">
        <v>690.71490000000006</v>
      </c>
      <c r="S11" s="33">
        <f>R11/Q11*100</f>
        <v>20.012600683780494</v>
      </c>
      <c r="T11" s="33">
        <v>172.7</v>
      </c>
      <c r="U11" s="33">
        <v>26.164740000000002</v>
      </c>
      <c r="V11" s="33">
        <f>U11/T11*100</f>
        <v>15.150399536768965</v>
      </c>
      <c r="W11" s="33">
        <v>150852.4</v>
      </c>
      <c r="X11" s="33">
        <v>35219.213020000003</v>
      </c>
      <c r="Y11" s="33">
        <f>X11/W11*100</f>
        <v>23.346803246086907</v>
      </c>
      <c r="Z11" s="33">
        <v>230.2</v>
      </c>
      <c r="AA11" s="33">
        <v>56.202089999999998</v>
      </c>
      <c r="AB11" s="32">
        <f>AA11/Z11*100</f>
        <v>24.414461337966987</v>
      </c>
      <c r="AC11" s="33"/>
      <c r="AD11" s="33"/>
      <c r="AE11" s="33"/>
      <c r="AF11" s="33">
        <v>242.2</v>
      </c>
      <c r="AG11" s="33">
        <v>60.55</v>
      </c>
      <c r="AH11" s="33">
        <f>AG11/AF11*100</f>
        <v>25</v>
      </c>
      <c r="AI11" s="33">
        <v>1277.4000000000001</v>
      </c>
      <c r="AJ11" s="33">
        <v>409.4</v>
      </c>
      <c r="AK11" s="33">
        <f>AJ11/AI11*100</f>
        <v>32.049475497103487</v>
      </c>
      <c r="AL11" s="33">
        <v>249</v>
      </c>
      <c r="AM11" s="33">
        <v>31.854330000000001</v>
      </c>
      <c r="AN11" s="33">
        <f>AM11/AL11*100</f>
        <v>12.792903614457831</v>
      </c>
      <c r="AO11" s="33">
        <v>240.4</v>
      </c>
      <c r="AP11" s="33">
        <v>60.1</v>
      </c>
      <c r="AQ11" s="33">
        <f>AP11/AO11*100</f>
        <v>25</v>
      </c>
      <c r="AR11" s="33">
        <v>737.5</v>
      </c>
      <c r="AS11" s="33">
        <v>174</v>
      </c>
      <c r="AT11" s="33">
        <f>AS11/AR11*100</f>
        <v>23.593220338983052</v>
      </c>
      <c r="AU11" s="33">
        <v>0</v>
      </c>
      <c r="AV11" s="33">
        <v>0</v>
      </c>
      <c r="AW11" s="33"/>
      <c r="AX11" s="33"/>
      <c r="AY11" s="33"/>
      <c r="AZ11" s="33"/>
      <c r="BA11" s="33">
        <v>240.2</v>
      </c>
      <c r="BB11" s="33">
        <v>60.05</v>
      </c>
      <c r="BC11" s="33">
        <f>BB11/BA11*100</f>
        <v>25</v>
      </c>
      <c r="BD11" s="33">
        <v>252.3</v>
      </c>
      <c r="BE11" s="33">
        <v>60.2</v>
      </c>
      <c r="BF11" s="33">
        <f>BE11/BD11*100</f>
        <v>23.860483551327786</v>
      </c>
      <c r="BG11" s="33">
        <v>1.3</v>
      </c>
      <c r="BH11" s="33"/>
      <c r="BI11" s="33">
        <v>0</v>
      </c>
      <c r="BJ11" s="33">
        <v>48.7</v>
      </c>
      <c r="BK11" s="33">
        <v>0</v>
      </c>
      <c r="BL11" s="33">
        <v>0</v>
      </c>
    </row>
    <row r="12" spans="1:64" ht="15.75" x14ac:dyDescent="0.25">
      <c r="A12" s="76" t="s">
        <v>126</v>
      </c>
      <c r="B12" s="33">
        <f t="shared" ref="B12:B75" si="12">E12+H12+K12+N12+Q12+T12+W12+Z12+AC12+AF12+AI12+AL12+AO12+AR12+AU12+AX12+BA12+BD12+BG12+BJ12</f>
        <v>198469.79999999996</v>
      </c>
      <c r="C12" s="33">
        <f t="shared" ref="C12:C75" si="13">F12+I12+L12+O12+R12+U12+X12+AA12+AD12+AG12+AJ12+AM12+AP12+AS12+AV12+AY12+BB12+BE12+BH12+BK12</f>
        <v>43316.432539999994</v>
      </c>
      <c r="D12" s="33">
        <f t="shared" si="0"/>
        <v>21.825200881947783</v>
      </c>
      <c r="E12" s="33">
        <v>1065.4000000000001</v>
      </c>
      <c r="F12" s="33">
        <v>250.2</v>
      </c>
      <c r="G12" s="33">
        <f t="shared" ref="G12:G52" si="14">F12/E12*100</f>
        <v>23.484137413178146</v>
      </c>
      <c r="H12" s="33">
        <v>134.6</v>
      </c>
      <c r="I12" s="33">
        <v>16.67953</v>
      </c>
      <c r="J12" s="33">
        <f t="shared" ref="J12:J52" si="15">I12/H12*100</f>
        <v>12.391924219910848</v>
      </c>
      <c r="K12" s="33">
        <v>1783.4</v>
      </c>
      <c r="L12" s="33">
        <v>289.803</v>
      </c>
      <c r="M12" s="33">
        <f t="shared" ref="M12:M52" si="16">L12/K12*100</f>
        <v>16.250028036335092</v>
      </c>
      <c r="N12" s="33">
        <v>25285.4</v>
      </c>
      <c r="O12" s="33">
        <v>6200</v>
      </c>
      <c r="P12" s="33">
        <f t="shared" si="2"/>
        <v>24.520078780640208</v>
      </c>
      <c r="Q12" s="33">
        <v>3596.5</v>
      </c>
      <c r="R12" s="33">
        <v>899.125</v>
      </c>
      <c r="S12" s="33">
        <f t="shared" ref="S12:S52" si="17">R12/Q12*100</f>
        <v>25</v>
      </c>
      <c r="T12" s="33">
        <v>152.1</v>
      </c>
      <c r="U12" s="33">
        <v>17.829639999999998</v>
      </c>
      <c r="V12" s="33">
        <f t="shared" ref="V12:V52" si="18">U12/T12*100</f>
        <v>11.722314266929651</v>
      </c>
      <c r="W12" s="33">
        <v>159707.5</v>
      </c>
      <c r="X12" s="33">
        <v>33000</v>
      </c>
      <c r="Y12" s="33">
        <f t="shared" ref="Y12:Y52" si="19">X12/W12*100</f>
        <v>20.662774133963651</v>
      </c>
      <c r="Z12" s="33">
        <v>202.8</v>
      </c>
      <c r="AA12" s="33">
        <v>49.7</v>
      </c>
      <c r="AB12" s="32">
        <f t="shared" ref="AB12:AB52" si="20">AA12/Z12*100</f>
        <v>24.506903353057201</v>
      </c>
      <c r="AC12" s="33">
        <v>69.2</v>
      </c>
      <c r="AD12" s="33">
        <v>0.8</v>
      </c>
      <c r="AE12" s="33">
        <f>AD12/AC12*100</f>
        <v>1.1560693641618496</v>
      </c>
      <c r="AF12" s="33">
        <v>214.8</v>
      </c>
      <c r="AG12" s="33">
        <v>53.7</v>
      </c>
      <c r="AH12" s="33">
        <f t="shared" ref="AH12:AH52" si="21">AG12/AF12*100</f>
        <v>25</v>
      </c>
      <c r="AI12" s="33">
        <v>4269</v>
      </c>
      <c r="AJ12" s="33">
        <v>2090.1999999999998</v>
      </c>
      <c r="AK12" s="33">
        <f t="shared" ref="AK12:AK52" si="22">AJ12/AI12*100</f>
        <v>48.962286249707191</v>
      </c>
      <c r="AL12" s="33">
        <v>221.6</v>
      </c>
      <c r="AM12" s="33">
        <v>47.585260000000005</v>
      </c>
      <c r="AN12" s="33">
        <f t="shared" ref="AN12:AN52" si="23">AM12/AL12*100</f>
        <v>21.473492779783395</v>
      </c>
      <c r="AO12" s="33">
        <v>213</v>
      </c>
      <c r="AP12" s="33">
        <v>45</v>
      </c>
      <c r="AQ12" s="33">
        <f t="shared" ref="AQ12:AQ52" si="24">AP12/AO12*100</f>
        <v>21.12676056338028</v>
      </c>
      <c r="AR12" s="33">
        <v>1066.8</v>
      </c>
      <c r="AS12" s="33">
        <v>252</v>
      </c>
      <c r="AT12" s="33">
        <f t="shared" ref="AT12:AT48" si="25">AS12/AR12*100</f>
        <v>23.622047244094489</v>
      </c>
      <c r="AU12" s="33">
        <v>0</v>
      </c>
      <c r="AV12" s="33">
        <v>0</v>
      </c>
      <c r="AW12" s="33"/>
      <c r="AX12" s="33"/>
      <c r="AY12" s="33"/>
      <c r="AZ12" s="33"/>
      <c r="BA12" s="33">
        <v>212.8</v>
      </c>
      <c r="BB12" s="33">
        <v>52.910110000000003</v>
      </c>
      <c r="BC12" s="33">
        <f t="shared" ref="BC12:BC52" si="26">BB12/BA12*100</f>
        <v>24.863773496240601</v>
      </c>
      <c r="BD12" s="33">
        <v>224.9</v>
      </c>
      <c r="BE12" s="33">
        <v>50.9</v>
      </c>
      <c r="BF12" s="33">
        <f t="shared" ref="BF12:BF52" si="27">BE12/BD12*100</f>
        <v>22.632281013783903</v>
      </c>
      <c r="BG12" s="33">
        <v>1.3</v>
      </c>
      <c r="BH12" s="33"/>
      <c r="BI12" s="33">
        <v>0</v>
      </c>
      <c r="BJ12" s="33">
        <v>48.7</v>
      </c>
      <c r="BK12" s="33"/>
      <c r="BL12" s="33">
        <v>0</v>
      </c>
    </row>
    <row r="13" spans="1:64" ht="15.75" x14ac:dyDescent="0.25">
      <c r="A13" s="76" t="s">
        <v>127</v>
      </c>
      <c r="B13" s="33">
        <f t="shared" si="12"/>
        <v>321457.29999999987</v>
      </c>
      <c r="C13" s="33">
        <f t="shared" si="13"/>
        <v>74330.349239999996</v>
      </c>
      <c r="D13" s="33">
        <f t="shared" si="0"/>
        <v>23.122930865156903</v>
      </c>
      <c r="E13" s="33">
        <v>406.6</v>
      </c>
      <c r="F13" s="33">
        <v>219.5</v>
      </c>
      <c r="G13" s="33">
        <f t="shared" si="14"/>
        <v>53.984259714707328</v>
      </c>
      <c r="H13" s="33">
        <v>257.7</v>
      </c>
      <c r="I13" s="33">
        <v>27.20363</v>
      </c>
      <c r="J13" s="33">
        <f t="shared" si="15"/>
        <v>10.556317423360499</v>
      </c>
      <c r="K13" s="33">
        <v>4639.1000000000004</v>
      </c>
      <c r="L13" s="33">
        <v>937.26199999999994</v>
      </c>
      <c r="M13" s="33">
        <f t="shared" si="16"/>
        <v>20.203530857278349</v>
      </c>
      <c r="N13" s="33">
        <v>27748.400000000001</v>
      </c>
      <c r="O13" s="33">
        <v>6381.1</v>
      </c>
      <c r="P13" s="33">
        <f t="shared" si="2"/>
        <v>22.996280866644565</v>
      </c>
      <c r="Q13" s="33">
        <v>5312.3</v>
      </c>
      <c r="R13" s="33">
        <v>1100.8769600000001</v>
      </c>
      <c r="S13" s="33">
        <f t="shared" si="17"/>
        <v>20.723170001694182</v>
      </c>
      <c r="T13" s="33">
        <v>253.5</v>
      </c>
      <c r="U13" s="33">
        <v>25.486509999999999</v>
      </c>
      <c r="V13" s="33">
        <f t="shared" si="18"/>
        <v>10.05385009861933</v>
      </c>
      <c r="W13" s="33">
        <v>273201.59999999998</v>
      </c>
      <c r="X13" s="33">
        <v>63668.798409999996</v>
      </c>
      <c r="Y13" s="33">
        <f t="shared" si="19"/>
        <v>23.304694558889846</v>
      </c>
      <c r="Z13" s="33">
        <v>608.4</v>
      </c>
      <c r="AA13" s="33">
        <v>109.15302</v>
      </c>
      <c r="AB13" s="32">
        <f t="shared" si="20"/>
        <v>17.940996055226822</v>
      </c>
      <c r="AC13" s="33">
        <v>36.799999999999997</v>
      </c>
      <c r="AD13" s="33"/>
      <c r="AE13" s="33">
        <f t="shared" ref="AE13:AE48" si="28">AD13/AC13*100</f>
        <v>0</v>
      </c>
      <c r="AF13" s="33">
        <v>214.8</v>
      </c>
      <c r="AG13" s="33">
        <v>40.436730000000004</v>
      </c>
      <c r="AH13" s="33">
        <f t="shared" si="21"/>
        <v>18.825293296089388</v>
      </c>
      <c r="AI13" s="33">
        <v>5539.6</v>
      </c>
      <c r="AJ13" s="33">
        <v>1131.2</v>
      </c>
      <c r="AK13" s="33">
        <f t="shared" si="22"/>
        <v>20.420246949238212</v>
      </c>
      <c r="AL13" s="33">
        <v>417.6</v>
      </c>
      <c r="AM13" s="33">
        <v>81.000100000000003</v>
      </c>
      <c r="AN13" s="33">
        <f t="shared" si="23"/>
        <v>19.396575670498084</v>
      </c>
      <c r="AO13" s="33">
        <v>213</v>
      </c>
      <c r="AP13" s="33">
        <v>43.9</v>
      </c>
      <c r="AQ13" s="33">
        <f t="shared" si="24"/>
        <v>20.610328638497652</v>
      </c>
      <c r="AR13" s="33">
        <v>1895.3</v>
      </c>
      <c r="AS13" s="33">
        <v>450</v>
      </c>
      <c r="AT13" s="33">
        <f t="shared" si="25"/>
        <v>23.742943069698729</v>
      </c>
      <c r="AU13" s="33"/>
      <c r="AV13" s="33"/>
      <c r="AW13" s="33"/>
      <c r="AX13" s="33"/>
      <c r="AY13" s="33"/>
      <c r="AZ13" s="33"/>
      <c r="BA13" s="33">
        <v>212.8</v>
      </c>
      <c r="BB13" s="33">
        <v>49.731879999999997</v>
      </c>
      <c r="BC13" s="33">
        <f t="shared" si="26"/>
        <v>23.370244360902255</v>
      </c>
      <c r="BD13" s="33">
        <v>449.8</v>
      </c>
      <c r="BE13" s="33">
        <v>64.7</v>
      </c>
      <c r="BF13" s="33">
        <f t="shared" si="27"/>
        <v>14.384170742552246</v>
      </c>
      <c r="BG13" s="33">
        <v>1.3</v>
      </c>
      <c r="BH13" s="33"/>
      <c r="BI13" s="33">
        <v>0</v>
      </c>
      <c r="BJ13" s="33">
        <v>48.7</v>
      </c>
      <c r="BK13" s="33"/>
      <c r="BL13" s="33">
        <v>0</v>
      </c>
    </row>
    <row r="14" spans="1:64" ht="15.75" x14ac:dyDescent="0.25">
      <c r="A14" s="76" t="s">
        <v>128</v>
      </c>
      <c r="B14" s="33">
        <f t="shared" si="12"/>
        <v>258762.3</v>
      </c>
      <c r="C14" s="33">
        <f t="shared" si="13"/>
        <v>54050.276429999998</v>
      </c>
      <c r="D14" s="33">
        <f t="shared" si="0"/>
        <v>20.888002784795155</v>
      </c>
      <c r="E14" s="33">
        <v>1452.9</v>
      </c>
      <c r="F14" s="33">
        <v>343.8</v>
      </c>
      <c r="G14" s="33">
        <f t="shared" si="14"/>
        <v>23.663018790006195</v>
      </c>
      <c r="H14" s="33">
        <v>250.5</v>
      </c>
      <c r="I14" s="33">
        <v>47.247669999999999</v>
      </c>
      <c r="J14" s="33">
        <f t="shared" si="15"/>
        <v>18.861345309381235</v>
      </c>
      <c r="K14" s="33">
        <v>4534.3</v>
      </c>
      <c r="L14" s="33">
        <v>1163.9649999999999</v>
      </c>
      <c r="M14" s="33">
        <f t="shared" si="16"/>
        <v>25.670224731491075</v>
      </c>
      <c r="N14" s="33">
        <v>51901.2</v>
      </c>
      <c r="O14" s="33">
        <v>10397.299999999999</v>
      </c>
      <c r="P14" s="33">
        <f t="shared" si="2"/>
        <v>20.032870145584305</v>
      </c>
      <c r="Q14" s="33">
        <v>5169.3999999999996</v>
      </c>
      <c r="R14" s="33">
        <v>1165.5919099999999</v>
      </c>
      <c r="S14" s="33">
        <f t="shared" si="17"/>
        <v>22.547914845049714</v>
      </c>
      <c r="T14" s="33">
        <v>202.9</v>
      </c>
      <c r="U14" s="33">
        <v>28.846880000000002</v>
      </c>
      <c r="V14" s="33">
        <f t="shared" si="18"/>
        <v>14.217289305076394</v>
      </c>
      <c r="W14" s="33">
        <v>186631.9</v>
      </c>
      <c r="X14" s="33">
        <v>37978.178460000003</v>
      </c>
      <c r="Y14" s="33">
        <f t="shared" si="19"/>
        <v>20.34924279289875</v>
      </c>
      <c r="Z14" s="33">
        <v>405.6</v>
      </c>
      <c r="AA14" s="33">
        <v>61.810730000000007</v>
      </c>
      <c r="AB14" s="32">
        <f t="shared" si="20"/>
        <v>15.239331854043392</v>
      </c>
      <c r="AC14" s="33"/>
      <c r="AD14" s="33"/>
      <c r="AE14" s="33"/>
      <c r="AF14" s="33">
        <v>214.8</v>
      </c>
      <c r="AG14" s="33">
        <v>53.7</v>
      </c>
      <c r="AH14" s="33">
        <f t="shared" si="21"/>
        <v>25</v>
      </c>
      <c r="AI14" s="33">
        <v>5269.6</v>
      </c>
      <c r="AJ14" s="33">
        <v>2253.1</v>
      </c>
      <c r="AK14" s="33">
        <f t="shared" si="22"/>
        <v>42.756565963260961</v>
      </c>
      <c r="AL14" s="33">
        <v>221.6</v>
      </c>
      <c r="AM14" s="33">
        <v>41.67418</v>
      </c>
      <c r="AN14" s="33">
        <f t="shared" si="23"/>
        <v>18.806037906137185</v>
      </c>
      <c r="AO14" s="33">
        <v>213</v>
      </c>
      <c r="AP14" s="33">
        <v>39.799999999999997</v>
      </c>
      <c r="AQ14" s="33">
        <f t="shared" si="24"/>
        <v>18.685446009389668</v>
      </c>
      <c r="AR14" s="33">
        <v>1357.2</v>
      </c>
      <c r="AS14" s="33">
        <v>321</v>
      </c>
      <c r="AT14" s="33">
        <f t="shared" si="25"/>
        <v>23.651635720601238</v>
      </c>
      <c r="AU14" s="33"/>
      <c r="AV14" s="33"/>
      <c r="AW14" s="33"/>
      <c r="AX14" s="33"/>
      <c r="AY14" s="33"/>
      <c r="AZ14" s="33"/>
      <c r="BA14" s="33">
        <v>212.8</v>
      </c>
      <c r="BB14" s="33">
        <v>50.861599999999996</v>
      </c>
      <c r="BC14" s="33">
        <f t="shared" si="26"/>
        <v>23.901127819548869</v>
      </c>
      <c r="BD14" s="33">
        <v>674.6</v>
      </c>
      <c r="BE14" s="33">
        <v>103.4</v>
      </c>
      <c r="BF14" s="33">
        <f t="shared" si="27"/>
        <v>15.327601541654316</v>
      </c>
      <c r="BG14" s="33">
        <v>1.3</v>
      </c>
      <c r="BH14" s="33"/>
      <c r="BI14" s="33">
        <v>0</v>
      </c>
      <c r="BJ14" s="33">
        <v>48.7</v>
      </c>
      <c r="BK14" s="33"/>
      <c r="BL14" s="33">
        <v>0</v>
      </c>
    </row>
    <row r="15" spans="1:64" ht="15.75" x14ac:dyDescent="0.25">
      <c r="A15" s="76" t="s">
        <v>129</v>
      </c>
      <c r="B15" s="33">
        <f t="shared" si="12"/>
        <v>1484907.9999999995</v>
      </c>
      <c r="C15" s="33">
        <f t="shared" si="13"/>
        <v>315646.34433999989</v>
      </c>
      <c r="D15" s="33">
        <f t="shared" si="0"/>
        <v>21.256963013196778</v>
      </c>
      <c r="E15" s="33">
        <v>7854.9</v>
      </c>
      <c r="F15" s="33">
        <v>1279.8</v>
      </c>
      <c r="G15" s="33">
        <f t="shared" si="14"/>
        <v>16.293014551426499</v>
      </c>
      <c r="H15" s="33">
        <v>2099.8000000000002</v>
      </c>
      <c r="I15" s="33">
        <v>279.02204</v>
      </c>
      <c r="J15" s="33">
        <f t="shared" si="15"/>
        <v>13.288029336127249</v>
      </c>
      <c r="K15" s="33">
        <v>53630.7</v>
      </c>
      <c r="L15" s="33">
        <v>13196.973</v>
      </c>
      <c r="M15" s="33">
        <f t="shared" si="16"/>
        <v>24.607124277699157</v>
      </c>
      <c r="N15" s="33">
        <v>491594.5</v>
      </c>
      <c r="O15" s="33">
        <v>94485.4</v>
      </c>
      <c r="P15" s="33">
        <f t="shared" si="2"/>
        <v>19.220190624589982</v>
      </c>
      <c r="Q15" s="33">
        <v>20432</v>
      </c>
      <c r="R15" s="33">
        <v>4293.6591200000003</v>
      </c>
      <c r="S15" s="33">
        <f t="shared" si="17"/>
        <v>21.014384886452625</v>
      </c>
      <c r="T15" s="33">
        <v>1774.7</v>
      </c>
      <c r="U15" s="33">
        <v>263.27178999999995</v>
      </c>
      <c r="V15" s="33">
        <f t="shared" si="18"/>
        <v>14.834720797881328</v>
      </c>
      <c r="W15" s="33">
        <v>781709.3</v>
      </c>
      <c r="X15" s="33">
        <v>161567.00218000001</v>
      </c>
      <c r="Y15" s="33">
        <f t="shared" si="19"/>
        <v>20.668425229174066</v>
      </c>
      <c r="Z15" s="33">
        <v>3992.9</v>
      </c>
      <c r="AA15" s="33">
        <v>572.47958999999992</v>
      </c>
      <c r="AB15" s="32">
        <f t="shared" si="20"/>
        <v>14.337438703699062</v>
      </c>
      <c r="AC15" s="33">
        <v>136.9</v>
      </c>
      <c r="AD15" s="33"/>
      <c r="AE15" s="33">
        <f t="shared" si="28"/>
        <v>0</v>
      </c>
      <c r="AF15" s="33">
        <v>5050.8</v>
      </c>
      <c r="AG15" s="33">
        <v>897.74081000000001</v>
      </c>
      <c r="AH15" s="33">
        <f t="shared" si="21"/>
        <v>17.774230022966659</v>
      </c>
      <c r="AI15" s="33">
        <v>102181.2</v>
      </c>
      <c r="AJ15" s="33">
        <v>35700.6</v>
      </c>
      <c r="AK15" s="33">
        <f t="shared" si="22"/>
        <v>34.938520980376033</v>
      </c>
      <c r="AL15" s="33">
        <v>936.9</v>
      </c>
      <c r="AM15" s="33">
        <v>149.17577</v>
      </c>
      <c r="AN15" s="33">
        <f t="shared" si="23"/>
        <v>15.922272387661437</v>
      </c>
      <c r="AO15" s="33">
        <v>696.1</v>
      </c>
      <c r="AP15" s="33">
        <v>112.3</v>
      </c>
      <c r="AQ15" s="33">
        <f t="shared" si="24"/>
        <v>16.132739548915385</v>
      </c>
      <c r="AR15" s="33">
        <v>9898.9</v>
      </c>
      <c r="AS15" s="33">
        <v>2352</v>
      </c>
      <c r="AT15" s="33">
        <f t="shared" si="25"/>
        <v>23.760215781551487</v>
      </c>
      <c r="AU15" s="33">
        <v>1348.4</v>
      </c>
      <c r="AV15" s="33">
        <v>325.5</v>
      </c>
      <c r="AW15" s="33">
        <f>AV15/AU15*100</f>
        <v>24.139721150993768</v>
      </c>
      <c r="AX15" s="33"/>
      <c r="AY15" s="33"/>
      <c r="AZ15" s="33"/>
      <c r="BA15" s="33">
        <v>463.7</v>
      </c>
      <c r="BB15" s="33">
        <v>76.520039999999995</v>
      </c>
      <c r="BC15" s="33">
        <f t="shared" si="26"/>
        <v>16.502057364675434</v>
      </c>
      <c r="BD15" s="33">
        <v>731.7</v>
      </c>
      <c r="BE15" s="33">
        <v>94.9</v>
      </c>
      <c r="BF15" s="33">
        <f t="shared" si="27"/>
        <v>12.969796364630312</v>
      </c>
      <c r="BG15" s="33">
        <v>9.8000000000000007</v>
      </c>
      <c r="BH15" s="33"/>
      <c r="BI15" s="33">
        <v>0</v>
      </c>
      <c r="BJ15" s="33">
        <v>364.8</v>
      </c>
      <c r="BK15" s="33"/>
      <c r="BL15" s="33">
        <v>0</v>
      </c>
    </row>
    <row r="16" spans="1:64" ht="15.75" x14ac:dyDescent="0.25">
      <c r="A16" s="76" t="s">
        <v>130</v>
      </c>
      <c r="B16" s="33">
        <f t="shared" si="12"/>
        <v>738108.39999999991</v>
      </c>
      <c r="C16" s="33">
        <f t="shared" si="13"/>
        <v>162961.92565000002</v>
      </c>
      <c r="D16" s="33">
        <f t="shared" si="0"/>
        <v>22.078318801140867</v>
      </c>
      <c r="E16" s="33">
        <v>4975.5</v>
      </c>
      <c r="F16" s="33">
        <v>948.7</v>
      </c>
      <c r="G16" s="33">
        <f t="shared" si="14"/>
        <v>19.067430409004121</v>
      </c>
      <c r="H16" s="33">
        <v>503.6</v>
      </c>
      <c r="I16" s="33">
        <v>89.678820000000002</v>
      </c>
      <c r="J16" s="33">
        <f t="shared" si="15"/>
        <v>17.80754964257347</v>
      </c>
      <c r="K16" s="33">
        <v>8782.7999999999993</v>
      </c>
      <c r="L16" s="33">
        <v>1706.3331599999999</v>
      </c>
      <c r="M16" s="33">
        <f t="shared" si="16"/>
        <v>19.428122694357153</v>
      </c>
      <c r="N16" s="33">
        <v>175271.9</v>
      </c>
      <c r="O16" s="33">
        <v>35473.800000000003</v>
      </c>
      <c r="P16" s="33">
        <f t="shared" si="2"/>
        <v>20.239296772614438</v>
      </c>
      <c r="Q16" s="33">
        <v>13938.7</v>
      </c>
      <c r="R16" s="33">
        <v>2403.48</v>
      </c>
      <c r="S16" s="33">
        <f t="shared" si="17"/>
        <v>17.243214933960843</v>
      </c>
      <c r="T16" s="33">
        <v>795.8</v>
      </c>
      <c r="U16" s="33">
        <v>150.85920999999999</v>
      </c>
      <c r="V16" s="33">
        <f t="shared" si="18"/>
        <v>18.956925106810758</v>
      </c>
      <c r="W16" s="33">
        <v>471727.3</v>
      </c>
      <c r="X16" s="33">
        <v>99310.961450000003</v>
      </c>
      <c r="Y16" s="33">
        <f t="shared" si="19"/>
        <v>21.052621175412149</v>
      </c>
      <c r="Z16" s="33">
        <v>1697.7</v>
      </c>
      <c r="AA16" s="33">
        <v>316.66684999999995</v>
      </c>
      <c r="AB16" s="32">
        <f t="shared" si="20"/>
        <v>18.652697767567883</v>
      </c>
      <c r="AC16" s="33">
        <v>90</v>
      </c>
      <c r="AD16" s="33"/>
      <c r="AE16" s="33">
        <f t="shared" si="28"/>
        <v>0</v>
      </c>
      <c r="AF16" s="33">
        <v>2562.1</v>
      </c>
      <c r="AG16" s="33">
        <v>502.77478000000002</v>
      </c>
      <c r="AH16" s="33">
        <f t="shared" si="21"/>
        <v>19.62354240661957</v>
      </c>
      <c r="AI16" s="33">
        <v>49615.3</v>
      </c>
      <c r="AJ16" s="33">
        <v>20283</v>
      </c>
      <c r="AK16" s="33">
        <f t="shared" si="22"/>
        <v>40.880534835020647</v>
      </c>
      <c r="AL16" s="33">
        <v>635.29999999999995</v>
      </c>
      <c r="AM16" s="33">
        <v>102.26194</v>
      </c>
      <c r="AN16" s="33">
        <f t="shared" si="23"/>
        <v>16.096637808909179</v>
      </c>
      <c r="AO16" s="33">
        <v>444.8</v>
      </c>
      <c r="AP16" s="33">
        <v>82.9</v>
      </c>
      <c r="AQ16" s="33">
        <f t="shared" si="24"/>
        <v>18.637589928057555</v>
      </c>
      <c r="AR16" s="33">
        <v>5036.1000000000004</v>
      </c>
      <c r="AS16" s="33">
        <v>1197</v>
      </c>
      <c r="AT16" s="33">
        <f t="shared" si="25"/>
        <v>23.768392208256387</v>
      </c>
      <c r="AU16" s="33">
        <v>1290.7</v>
      </c>
      <c r="AV16" s="33">
        <v>279.5</v>
      </c>
      <c r="AW16" s="33">
        <f t="shared" ref="AW16:AW48" si="29">AV16/AU16*100</f>
        <v>21.654915937088401</v>
      </c>
      <c r="AX16" s="33"/>
      <c r="AY16" s="33"/>
      <c r="AZ16" s="33"/>
      <c r="BA16" s="33">
        <v>222.2</v>
      </c>
      <c r="BB16" s="33">
        <v>39.009440000000005</v>
      </c>
      <c r="BC16" s="33">
        <f t="shared" si="26"/>
        <v>17.556003600360039</v>
      </c>
      <c r="BD16" s="33">
        <v>468.6</v>
      </c>
      <c r="BE16" s="33">
        <v>75</v>
      </c>
      <c r="BF16" s="33">
        <f t="shared" si="27"/>
        <v>16.005121638924454</v>
      </c>
      <c r="BG16" s="33">
        <v>1.3</v>
      </c>
      <c r="BH16" s="33"/>
      <c r="BI16" s="33">
        <v>0</v>
      </c>
      <c r="BJ16" s="33">
        <v>48.7</v>
      </c>
      <c r="BK16" s="33"/>
      <c r="BL16" s="33">
        <v>0</v>
      </c>
    </row>
    <row r="17" spans="1:64" ht="15.75" x14ac:dyDescent="0.25">
      <c r="A17" s="76" t="s">
        <v>131</v>
      </c>
      <c r="B17" s="33">
        <f t="shared" si="12"/>
        <v>118553.90000000002</v>
      </c>
      <c r="C17" s="33">
        <f t="shared" si="13"/>
        <v>24776.488450000001</v>
      </c>
      <c r="D17" s="33">
        <f t="shared" si="0"/>
        <v>20.898923148036459</v>
      </c>
      <c r="E17" s="33">
        <v>637.6</v>
      </c>
      <c r="F17" s="33">
        <v>140.5</v>
      </c>
      <c r="G17" s="33">
        <f t="shared" si="14"/>
        <v>22.035759096612296</v>
      </c>
      <c r="H17" s="33">
        <v>72.099999999999994</v>
      </c>
      <c r="I17" s="33">
        <v>10.873200000000001</v>
      </c>
      <c r="J17" s="33">
        <f t="shared" si="15"/>
        <v>15.08072122052705</v>
      </c>
      <c r="K17" s="33">
        <v>1420.1</v>
      </c>
      <c r="L17" s="33">
        <v>335.59873999999996</v>
      </c>
      <c r="M17" s="33">
        <f t="shared" si="16"/>
        <v>23.63204985564397</v>
      </c>
      <c r="N17" s="33">
        <v>22786.1</v>
      </c>
      <c r="O17" s="33">
        <v>4800</v>
      </c>
      <c r="P17" s="33">
        <f t="shared" si="2"/>
        <v>21.065474126770269</v>
      </c>
      <c r="Q17" s="33">
        <v>1989.8</v>
      </c>
      <c r="R17" s="33">
        <v>481.52600000000001</v>
      </c>
      <c r="S17" s="33">
        <f t="shared" si="17"/>
        <v>24.199718564679866</v>
      </c>
      <c r="T17" s="33">
        <v>101.4</v>
      </c>
      <c r="U17" s="33">
        <v>14.10501</v>
      </c>
      <c r="V17" s="33">
        <f t="shared" si="18"/>
        <v>13.910266272189348</v>
      </c>
      <c r="W17" s="33">
        <v>87080.1</v>
      </c>
      <c r="X17" s="33">
        <v>17379</v>
      </c>
      <c r="Y17" s="33">
        <f t="shared" si="19"/>
        <v>19.957487416757676</v>
      </c>
      <c r="Z17" s="33">
        <v>202.8</v>
      </c>
      <c r="AA17" s="33">
        <v>36.450980000000001</v>
      </c>
      <c r="AB17" s="32">
        <f t="shared" si="20"/>
        <v>17.973856015779091</v>
      </c>
      <c r="AC17" s="33"/>
      <c r="AD17" s="33"/>
      <c r="AE17" s="33"/>
      <c r="AF17" s="33">
        <v>214.8</v>
      </c>
      <c r="AG17" s="33">
        <v>33.7545</v>
      </c>
      <c r="AH17" s="33">
        <f t="shared" si="21"/>
        <v>15.714385474860334</v>
      </c>
      <c r="AI17" s="33">
        <v>2596.1</v>
      </c>
      <c r="AJ17" s="33">
        <v>1271.8</v>
      </c>
      <c r="AK17" s="33">
        <f t="shared" si="22"/>
        <v>48.988867917260507</v>
      </c>
      <c r="AL17" s="33">
        <v>221.6</v>
      </c>
      <c r="AM17" s="33">
        <v>37.038410000000006</v>
      </c>
      <c r="AN17" s="33">
        <f t="shared" si="23"/>
        <v>16.714083935018053</v>
      </c>
      <c r="AO17" s="33">
        <v>213</v>
      </c>
      <c r="AP17" s="33">
        <v>37.299999999999997</v>
      </c>
      <c r="AQ17" s="33">
        <f t="shared" si="24"/>
        <v>17.511737089201876</v>
      </c>
      <c r="AR17" s="33">
        <v>530.70000000000005</v>
      </c>
      <c r="AS17" s="33">
        <v>126</v>
      </c>
      <c r="AT17" s="33">
        <f t="shared" si="25"/>
        <v>23.742227247032218</v>
      </c>
      <c r="AU17" s="33"/>
      <c r="AV17" s="33"/>
      <c r="AW17" s="33"/>
      <c r="AX17" s="33"/>
      <c r="AY17" s="33"/>
      <c r="AZ17" s="33"/>
      <c r="BA17" s="33">
        <v>212.8</v>
      </c>
      <c r="BB17" s="33">
        <v>35.14161</v>
      </c>
      <c r="BC17" s="33">
        <f t="shared" si="26"/>
        <v>16.51391447368421</v>
      </c>
      <c r="BD17" s="33">
        <v>224.9</v>
      </c>
      <c r="BE17" s="33">
        <v>37.4</v>
      </c>
      <c r="BF17" s="33">
        <f t="shared" si="27"/>
        <v>16.629613161405068</v>
      </c>
      <c r="BG17" s="33">
        <v>1.3</v>
      </c>
      <c r="BH17" s="33"/>
      <c r="BI17" s="33">
        <v>0</v>
      </c>
      <c r="BJ17" s="33">
        <v>48.7</v>
      </c>
      <c r="BK17" s="33"/>
      <c r="BL17" s="33">
        <v>0</v>
      </c>
    </row>
    <row r="18" spans="1:64" ht="15.75" x14ac:dyDescent="0.25">
      <c r="A18" s="76" t="s">
        <v>132</v>
      </c>
      <c r="B18" s="33">
        <f t="shared" si="12"/>
        <v>664321.10000000009</v>
      </c>
      <c r="C18" s="33">
        <f t="shared" si="13"/>
        <v>150180.18776</v>
      </c>
      <c r="D18" s="33">
        <f t="shared" si="0"/>
        <v>22.606565975399544</v>
      </c>
      <c r="E18" s="33">
        <v>4698.8</v>
      </c>
      <c r="F18" s="33">
        <v>1127.7</v>
      </c>
      <c r="G18" s="33">
        <f t="shared" si="14"/>
        <v>23.999744615646549</v>
      </c>
      <c r="H18" s="33">
        <v>869.5</v>
      </c>
      <c r="I18" s="33">
        <v>197.02323999999999</v>
      </c>
      <c r="J18" s="33">
        <f t="shared" si="15"/>
        <v>22.659372052903969</v>
      </c>
      <c r="K18" s="33">
        <v>17823.900000000001</v>
      </c>
      <c r="L18" s="33">
        <v>4405.2367599999998</v>
      </c>
      <c r="M18" s="33">
        <f t="shared" si="16"/>
        <v>24.715335925358644</v>
      </c>
      <c r="N18" s="33">
        <v>216374.8</v>
      </c>
      <c r="O18" s="33">
        <v>43384.2</v>
      </c>
      <c r="P18" s="33">
        <f t="shared" si="2"/>
        <v>20.050486470698068</v>
      </c>
      <c r="Q18" s="33">
        <v>9381.1</v>
      </c>
      <c r="R18" s="33">
        <v>2626.7080000000001</v>
      </c>
      <c r="S18" s="33">
        <f t="shared" si="17"/>
        <v>27.999999999999996</v>
      </c>
      <c r="T18" s="33">
        <v>689.7</v>
      </c>
      <c r="U18" s="33">
        <v>146.52707999999998</v>
      </c>
      <c r="V18" s="33">
        <f t="shared" si="18"/>
        <v>21.245045672031317</v>
      </c>
      <c r="W18" s="33">
        <v>369913.4</v>
      </c>
      <c r="X18" s="33">
        <v>82872.041469999996</v>
      </c>
      <c r="Y18" s="33">
        <f t="shared" si="19"/>
        <v>22.403092580587778</v>
      </c>
      <c r="Z18" s="33">
        <v>1697.7</v>
      </c>
      <c r="AA18" s="33">
        <v>362.32915000000003</v>
      </c>
      <c r="AB18" s="32">
        <f t="shared" si="20"/>
        <v>21.342354361783592</v>
      </c>
      <c r="AC18" s="33">
        <v>35</v>
      </c>
      <c r="AD18" s="33">
        <v>25</v>
      </c>
      <c r="AE18" s="33">
        <f t="shared" si="28"/>
        <v>71.428571428571431</v>
      </c>
      <c r="AF18" s="33">
        <v>1537</v>
      </c>
      <c r="AG18" s="33">
        <v>354.30935999999997</v>
      </c>
      <c r="AH18" s="33">
        <f t="shared" si="21"/>
        <v>23.052007807417045</v>
      </c>
      <c r="AI18" s="33">
        <v>33617.5</v>
      </c>
      <c r="AJ18" s="33">
        <v>12991.8</v>
      </c>
      <c r="AK18" s="33">
        <f t="shared" si="22"/>
        <v>38.645943333085441</v>
      </c>
      <c r="AL18" s="33">
        <v>635.29999999999995</v>
      </c>
      <c r="AM18" s="33">
        <v>143.126</v>
      </c>
      <c r="AN18" s="33">
        <f t="shared" si="23"/>
        <v>22.528883991814894</v>
      </c>
      <c r="AO18" s="33">
        <v>444.8</v>
      </c>
      <c r="AP18" s="33">
        <v>72.7</v>
      </c>
      <c r="AQ18" s="33">
        <f t="shared" si="24"/>
        <v>16.344424460431657</v>
      </c>
      <c r="AR18" s="33">
        <v>4199.8</v>
      </c>
      <c r="AS18" s="33">
        <v>996</v>
      </c>
      <c r="AT18" s="33">
        <f t="shared" si="25"/>
        <v>23.715415019762844</v>
      </c>
      <c r="AU18" s="33">
        <v>1290.7</v>
      </c>
      <c r="AV18" s="33">
        <v>305.60000000000002</v>
      </c>
      <c r="AW18" s="33">
        <f t="shared" si="29"/>
        <v>23.677074455721701</v>
      </c>
      <c r="AX18" s="33"/>
      <c r="AY18" s="33"/>
      <c r="AZ18" s="33"/>
      <c r="BA18" s="33">
        <v>222.2</v>
      </c>
      <c r="BB18" s="33">
        <v>19.186700000000002</v>
      </c>
      <c r="BC18" s="33">
        <f t="shared" si="26"/>
        <v>8.6348784878487859</v>
      </c>
      <c r="BD18" s="33">
        <v>702.8</v>
      </c>
      <c r="BE18" s="33">
        <v>150.69999999999999</v>
      </c>
      <c r="BF18" s="33">
        <f t="shared" si="27"/>
        <v>21.442800227660786</v>
      </c>
      <c r="BG18" s="33">
        <v>4.9000000000000004</v>
      </c>
      <c r="BH18" s="33"/>
      <c r="BI18" s="33">
        <v>0</v>
      </c>
      <c r="BJ18" s="33">
        <v>182.2</v>
      </c>
      <c r="BK18" s="33"/>
      <c r="BL18" s="33">
        <v>0</v>
      </c>
    </row>
    <row r="19" spans="1:64" ht="15.75" x14ac:dyDescent="0.25">
      <c r="A19" s="76" t="s">
        <v>133</v>
      </c>
      <c r="B19" s="33">
        <f t="shared" si="12"/>
        <v>114496.90000000002</v>
      </c>
      <c r="C19" s="33">
        <f t="shared" si="13"/>
        <v>22615.242259999995</v>
      </c>
      <c r="D19" s="33">
        <f t="shared" si="0"/>
        <v>19.751838049763784</v>
      </c>
      <c r="E19" s="33">
        <v>488.4</v>
      </c>
      <c r="F19" s="33">
        <v>98.1</v>
      </c>
      <c r="G19" s="33">
        <f t="shared" si="14"/>
        <v>20.085995085995087</v>
      </c>
      <c r="H19" s="33">
        <v>61.1</v>
      </c>
      <c r="I19" s="33">
        <v>9.9280000000000008</v>
      </c>
      <c r="J19" s="33">
        <f t="shared" si="15"/>
        <v>16.248772504091654</v>
      </c>
      <c r="K19" s="33">
        <v>1232.0999999999999</v>
      </c>
      <c r="L19" s="33">
        <v>159.77598999999998</v>
      </c>
      <c r="M19" s="33">
        <f t="shared" si="16"/>
        <v>12.967777777777778</v>
      </c>
      <c r="N19" s="33">
        <v>15177.3</v>
      </c>
      <c r="O19" s="33">
        <v>2912.5</v>
      </c>
      <c r="P19" s="33">
        <f t="shared" si="2"/>
        <v>19.189842725649491</v>
      </c>
      <c r="Q19" s="33">
        <v>1560.7</v>
      </c>
      <c r="R19" s="33">
        <v>265.58456999999999</v>
      </c>
      <c r="S19" s="33">
        <f t="shared" si="17"/>
        <v>17.017016082527071</v>
      </c>
      <c r="T19" s="33">
        <v>50.7</v>
      </c>
      <c r="U19" s="33">
        <v>8.2140000000000004</v>
      </c>
      <c r="V19" s="33">
        <f t="shared" si="18"/>
        <v>16.201183431952661</v>
      </c>
      <c r="W19" s="33">
        <v>93067.1</v>
      </c>
      <c r="X19" s="33">
        <v>18342.811170000001</v>
      </c>
      <c r="Y19" s="33">
        <f t="shared" si="19"/>
        <v>19.709232553716618</v>
      </c>
      <c r="Z19" s="33">
        <v>202.8</v>
      </c>
      <c r="AA19" s="33">
        <v>46.408550000000005</v>
      </c>
      <c r="AB19" s="32">
        <f t="shared" si="20"/>
        <v>22.883900394477319</v>
      </c>
      <c r="AC19" s="33"/>
      <c r="AD19" s="33"/>
      <c r="AE19" s="33"/>
      <c r="AF19" s="33">
        <v>214.8</v>
      </c>
      <c r="AG19" s="33">
        <v>35.343510000000002</v>
      </c>
      <c r="AH19" s="33">
        <f t="shared" si="21"/>
        <v>16.454148044692737</v>
      </c>
      <c r="AI19" s="33">
        <v>955.3</v>
      </c>
      <c r="AJ19" s="33">
        <v>483.3</v>
      </c>
      <c r="AK19" s="33">
        <f t="shared" si="22"/>
        <v>50.591437244844549</v>
      </c>
      <c r="AL19" s="33">
        <v>221.6</v>
      </c>
      <c r="AM19" s="33">
        <v>37.841339999999995</v>
      </c>
      <c r="AN19" s="33">
        <f t="shared" si="23"/>
        <v>17.076416967509022</v>
      </c>
      <c r="AO19" s="33">
        <v>213</v>
      </c>
      <c r="AP19" s="33">
        <v>16.5</v>
      </c>
      <c r="AQ19" s="33">
        <f t="shared" si="24"/>
        <v>7.7464788732394361</v>
      </c>
      <c r="AR19" s="33">
        <v>564.29999999999995</v>
      </c>
      <c r="AS19" s="33">
        <v>135</v>
      </c>
      <c r="AT19" s="33">
        <f t="shared" si="25"/>
        <v>23.923444976076556</v>
      </c>
      <c r="AU19" s="33"/>
      <c r="AV19" s="33"/>
      <c r="AW19" s="33"/>
      <c r="AX19" s="33"/>
      <c r="AY19" s="33"/>
      <c r="AZ19" s="33"/>
      <c r="BA19" s="33">
        <v>212.8</v>
      </c>
      <c r="BB19" s="33">
        <v>41.835129999999999</v>
      </c>
      <c r="BC19" s="33">
        <f t="shared" si="26"/>
        <v>19.659365601503758</v>
      </c>
      <c r="BD19" s="33">
        <v>224.9</v>
      </c>
      <c r="BE19" s="33">
        <v>22.1</v>
      </c>
      <c r="BF19" s="33">
        <f t="shared" si="27"/>
        <v>9.8265895953757223</v>
      </c>
      <c r="BG19" s="33">
        <v>1.3</v>
      </c>
      <c r="BH19" s="33"/>
      <c r="BI19" s="33">
        <v>0</v>
      </c>
      <c r="BJ19" s="33">
        <v>48.7</v>
      </c>
      <c r="BK19" s="33"/>
      <c r="BL19" s="33">
        <v>0</v>
      </c>
    </row>
    <row r="20" spans="1:64" ht="15.75" x14ac:dyDescent="0.25">
      <c r="A20" s="76" t="s">
        <v>134</v>
      </c>
      <c r="B20" s="33">
        <f t="shared" si="12"/>
        <v>191365.19999999995</v>
      </c>
      <c r="C20" s="33">
        <f t="shared" si="13"/>
        <v>44100.421139999991</v>
      </c>
      <c r="D20" s="33">
        <f t="shared" si="0"/>
        <v>23.045162411974594</v>
      </c>
      <c r="E20" s="33">
        <v>708.5</v>
      </c>
      <c r="F20" s="33">
        <v>148.6</v>
      </c>
      <c r="G20" s="33">
        <f t="shared" si="14"/>
        <v>20.973888496824276</v>
      </c>
      <c r="H20" s="33">
        <v>142.80000000000001</v>
      </c>
      <c r="I20" s="33">
        <v>4.4375900000000001</v>
      </c>
      <c r="J20" s="33">
        <f t="shared" si="15"/>
        <v>3.1075560224089633</v>
      </c>
      <c r="K20" s="33">
        <v>3631.8</v>
      </c>
      <c r="L20" s="33">
        <v>887.51800000000003</v>
      </c>
      <c r="M20" s="33">
        <f t="shared" si="16"/>
        <v>24.437413954512913</v>
      </c>
      <c r="N20" s="33">
        <v>32949.9</v>
      </c>
      <c r="O20" s="33">
        <v>6580</v>
      </c>
      <c r="P20" s="33">
        <f t="shared" si="2"/>
        <v>19.969711592447929</v>
      </c>
      <c r="Q20" s="33">
        <v>2734.4</v>
      </c>
      <c r="R20" s="33">
        <v>681.47299999999996</v>
      </c>
      <c r="S20" s="33">
        <f t="shared" si="17"/>
        <v>24.922213282621414</v>
      </c>
      <c r="T20" s="33">
        <v>152.1</v>
      </c>
      <c r="U20" s="33">
        <v>0</v>
      </c>
      <c r="V20" s="33">
        <f t="shared" si="18"/>
        <v>0</v>
      </c>
      <c r="W20" s="33">
        <v>144560.9</v>
      </c>
      <c r="X20" s="33">
        <v>34397.5</v>
      </c>
      <c r="Y20" s="33">
        <f t="shared" si="19"/>
        <v>23.794470012292397</v>
      </c>
      <c r="Z20" s="33">
        <v>202.8</v>
      </c>
      <c r="AA20" s="33">
        <v>46.773139999999998</v>
      </c>
      <c r="AB20" s="32">
        <f t="shared" si="20"/>
        <v>23.063678500986189</v>
      </c>
      <c r="AC20" s="33">
        <v>145.4</v>
      </c>
      <c r="AD20" s="33"/>
      <c r="AE20" s="33"/>
      <c r="AF20" s="33">
        <v>214.8</v>
      </c>
      <c r="AG20" s="33">
        <v>45.916449999999998</v>
      </c>
      <c r="AH20" s="33">
        <f t="shared" si="21"/>
        <v>21.37637337057728</v>
      </c>
      <c r="AI20" s="33">
        <v>4159.1000000000004</v>
      </c>
      <c r="AJ20" s="33">
        <v>964.7</v>
      </c>
      <c r="AK20" s="33">
        <f t="shared" si="22"/>
        <v>23.194921978312617</v>
      </c>
      <c r="AL20" s="33">
        <v>221.6</v>
      </c>
      <c r="AM20" s="33">
        <v>44.576900000000002</v>
      </c>
      <c r="AN20" s="33">
        <f t="shared" si="23"/>
        <v>20.115929602888087</v>
      </c>
      <c r="AO20" s="33">
        <v>213</v>
      </c>
      <c r="AP20" s="33">
        <v>21.5</v>
      </c>
      <c r="AQ20" s="33">
        <f t="shared" si="24"/>
        <v>10.093896713615024</v>
      </c>
      <c r="AR20" s="33">
        <v>840.4</v>
      </c>
      <c r="AS20" s="33">
        <v>198</v>
      </c>
      <c r="AT20" s="33">
        <f t="shared" si="25"/>
        <v>23.560209424083769</v>
      </c>
      <c r="AU20" s="33"/>
      <c r="AV20" s="33"/>
      <c r="AW20" s="33"/>
      <c r="AX20" s="33"/>
      <c r="AY20" s="33"/>
      <c r="AZ20" s="33"/>
      <c r="BA20" s="33">
        <v>212.8</v>
      </c>
      <c r="BB20" s="33">
        <v>41.42606</v>
      </c>
      <c r="BC20" s="33">
        <f t="shared" si="26"/>
        <v>19.467133458646614</v>
      </c>
      <c r="BD20" s="33">
        <v>224.9</v>
      </c>
      <c r="BE20" s="33">
        <v>38</v>
      </c>
      <c r="BF20" s="33">
        <f t="shared" si="27"/>
        <v>16.896398399288572</v>
      </c>
      <c r="BG20" s="33">
        <v>1.3</v>
      </c>
      <c r="BH20" s="33"/>
      <c r="BI20" s="33">
        <v>0</v>
      </c>
      <c r="BJ20" s="33">
        <v>48.7</v>
      </c>
      <c r="BK20" s="33"/>
      <c r="BL20" s="33">
        <v>0</v>
      </c>
    </row>
    <row r="21" spans="1:64" ht="15.75" x14ac:dyDescent="0.25">
      <c r="A21" s="76" t="s">
        <v>135</v>
      </c>
      <c r="B21" s="33">
        <f t="shared" si="12"/>
        <v>108599.8</v>
      </c>
      <c r="C21" s="33">
        <f t="shared" si="13"/>
        <v>25313.937230000003</v>
      </c>
      <c r="D21" s="33">
        <f t="shared" si="0"/>
        <v>23.309377392960208</v>
      </c>
      <c r="E21" s="33">
        <v>486.2</v>
      </c>
      <c r="F21" s="33">
        <v>116.7</v>
      </c>
      <c r="G21" s="33">
        <f t="shared" si="14"/>
        <v>24.002468120115182</v>
      </c>
      <c r="H21" s="33">
        <v>93.4</v>
      </c>
      <c r="I21" s="33">
        <v>21.896240000000002</v>
      </c>
      <c r="J21" s="33">
        <f t="shared" si="15"/>
        <v>23.443511777301929</v>
      </c>
      <c r="K21" s="33">
        <v>1164.7</v>
      </c>
      <c r="L21" s="33">
        <v>258.09847000000002</v>
      </c>
      <c r="M21" s="33">
        <f t="shared" si="16"/>
        <v>22.160081566068516</v>
      </c>
      <c r="N21" s="33">
        <v>17756.7</v>
      </c>
      <c r="O21" s="33">
        <v>3510</v>
      </c>
      <c r="P21" s="33">
        <f t="shared" si="2"/>
        <v>19.767186470459038</v>
      </c>
      <c r="Q21" s="33">
        <v>1522.6</v>
      </c>
      <c r="R21" s="33">
        <v>413.149</v>
      </c>
      <c r="S21" s="33">
        <f t="shared" si="17"/>
        <v>27.134441087613293</v>
      </c>
      <c r="T21" s="33">
        <v>101.4</v>
      </c>
      <c r="U21" s="33">
        <v>16.478000000000002</v>
      </c>
      <c r="V21" s="33">
        <f t="shared" si="18"/>
        <v>16.250493096646942</v>
      </c>
      <c r="W21" s="33">
        <v>82715.899999999994</v>
      </c>
      <c r="X21" s="33">
        <v>19286</v>
      </c>
      <c r="Y21" s="33">
        <f t="shared" si="19"/>
        <v>23.315952555675512</v>
      </c>
      <c r="Z21" s="33">
        <v>202.8</v>
      </c>
      <c r="AA21" s="33">
        <v>50.699820000000003</v>
      </c>
      <c r="AB21" s="32">
        <f t="shared" si="20"/>
        <v>24.999911242603552</v>
      </c>
      <c r="AC21" s="33"/>
      <c r="AD21" s="33"/>
      <c r="AE21" s="33"/>
      <c r="AF21" s="33">
        <v>214.8</v>
      </c>
      <c r="AG21" s="33">
        <v>53.686620000000005</v>
      </c>
      <c r="AH21" s="33">
        <f t="shared" si="21"/>
        <v>24.99377094972067</v>
      </c>
      <c r="AI21" s="33">
        <v>2860.4</v>
      </c>
      <c r="AJ21" s="33">
        <v>1290.4000000000001</v>
      </c>
      <c r="AK21" s="33">
        <f t="shared" si="22"/>
        <v>45.112571668298138</v>
      </c>
      <c r="AL21" s="33">
        <v>221.6</v>
      </c>
      <c r="AM21" s="33">
        <v>50.485980000000005</v>
      </c>
      <c r="AN21" s="33">
        <f t="shared" si="23"/>
        <v>22.782481949458486</v>
      </c>
      <c r="AO21" s="33">
        <v>213</v>
      </c>
      <c r="AP21" s="33">
        <v>48.1</v>
      </c>
      <c r="AQ21" s="33">
        <f t="shared" si="24"/>
        <v>22.582159624413144</v>
      </c>
      <c r="AR21" s="33">
        <v>558.6</v>
      </c>
      <c r="AS21" s="33">
        <v>132</v>
      </c>
      <c r="AT21" s="33">
        <f t="shared" si="25"/>
        <v>23.630504833512351</v>
      </c>
      <c r="AU21" s="33"/>
      <c r="AV21" s="33"/>
      <c r="AW21" s="33"/>
      <c r="AX21" s="33"/>
      <c r="AY21" s="33"/>
      <c r="AZ21" s="33"/>
      <c r="BA21" s="33">
        <v>212.8</v>
      </c>
      <c r="BB21" s="33">
        <v>25.543099999999999</v>
      </c>
      <c r="BC21" s="33">
        <f t="shared" si="26"/>
        <v>12.003336466165413</v>
      </c>
      <c r="BD21" s="33">
        <v>224.9</v>
      </c>
      <c r="BE21" s="33">
        <v>40.700000000000003</v>
      </c>
      <c r="BF21" s="33">
        <f t="shared" si="27"/>
        <v>18.096931969764341</v>
      </c>
      <c r="BG21" s="33">
        <v>1.3</v>
      </c>
      <c r="BH21" s="33"/>
      <c r="BI21" s="33">
        <v>0</v>
      </c>
      <c r="BJ21" s="33">
        <v>48.7</v>
      </c>
      <c r="BK21" s="33"/>
      <c r="BL21" s="33">
        <v>0</v>
      </c>
    </row>
    <row r="22" spans="1:64" ht="15.75" x14ac:dyDescent="0.25">
      <c r="A22" s="76" t="s">
        <v>136</v>
      </c>
      <c r="B22" s="33">
        <f t="shared" si="12"/>
        <v>184496.59999999998</v>
      </c>
      <c r="C22" s="33">
        <f t="shared" si="13"/>
        <v>44948.932929999995</v>
      </c>
      <c r="D22" s="33">
        <f t="shared" si="0"/>
        <v>24.363014239828811</v>
      </c>
      <c r="E22" s="33">
        <v>733.1</v>
      </c>
      <c r="F22" s="33">
        <v>118.6</v>
      </c>
      <c r="G22" s="33">
        <f t="shared" si="14"/>
        <v>16.177874778338559</v>
      </c>
      <c r="H22" s="33">
        <v>106.9</v>
      </c>
      <c r="I22" s="33">
        <v>16.085540000000002</v>
      </c>
      <c r="J22" s="33">
        <f t="shared" si="15"/>
        <v>15.047277829747429</v>
      </c>
      <c r="K22" s="33">
        <v>2246.4</v>
      </c>
      <c r="L22" s="33">
        <v>303.56448999999998</v>
      </c>
      <c r="M22" s="33">
        <f t="shared" si="16"/>
        <v>13.513376513532762</v>
      </c>
      <c r="N22" s="33">
        <v>17709.400000000001</v>
      </c>
      <c r="O22" s="33">
        <v>3844.4</v>
      </c>
      <c r="P22" s="33">
        <f t="shared" si="2"/>
        <v>21.70824533863372</v>
      </c>
      <c r="Q22" s="33">
        <v>2632</v>
      </c>
      <c r="R22" s="33">
        <v>624.45699999999999</v>
      </c>
      <c r="S22" s="33">
        <f t="shared" si="17"/>
        <v>23.725569908814588</v>
      </c>
      <c r="T22" s="33">
        <v>152.1</v>
      </c>
      <c r="U22" s="33">
        <v>24.016590000000001</v>
      </c>
      <c r="V22" s="33">
        <f t="shared" si="18"/>
        <v>15.790000000000001</v>
      </c>
      <c r="W22" s="33">
        <v>157332.6</v>
      </c>
      <c r="X22" s="33">
        <v>39200.172869999995</v>
      </c>
      <c r="Y22" s="33">
        <f t="shared" si="19"/>
        <v>24.915480243763845</v>
      </c>
      <c r="Z22" s="33">
        <v>202.8</v>
      </c>
      <c r="AA22" s="33">
        <v>46.905010000000004</v>
      </c>
      <c r="AB22" s="32">
        <f t="shared" si="20"/>
        <v>23.128703155818542</v>
      </c>
      <c r="AC22" s="33"/>
      <c r="AD22" s="33"/>
      <c r="AE22" s="33"/>
      <c r="AF22" s="33">
        <v>214.8</v>
      </c>
      <c r="AG22" s="33">
        <v>53.699669999999998</v>
      </c>
      <c r="AH22" s="33">
        <f t="shared" si="21"/>
        <v>24.99984636871508</v>
      </c>
      <c r="AI22" s="33">
        <v>1368.6</v>
      </c>
      <c r="AJ22" s="33">
        <v>311.7</v>
      </c>
      <c r="AK22" s="33">
        <f t="shared" si="22"/>
        <v>22.775098640946954</v>
      </c>
      <c r="AL22" s="33">
        <v>221.6</v>
      </c>
      <c r="AM22" s="33">
        <v>51.743319999999997</v>
      </c>
      <c r="AN22" s="33">
        <f t="shared" si="23"/>
        <v>23.349873646209385</v>
      </c>
      <c r="AO22" s="33">
        <v>213</v>
      </c>
      <c r="AP22" s="33">
        <v>38.5</v>
      </c>
      <c r="AQ22" s="33">
        <f t="shared" si="24"/>
        <v>18.07511737089202</v>
      </c>
      <c r="AR22" s="33">
        <v>875.6</v>
      </c>
      <c r="AS22" s="33">
        <v>207</v>
      </c>
      <c r="AT22" s="33">
        <f t="shared" si="25"/>
        <v>23.640931932389218</v>
      </c>
      <c r="AU22" s="33"/>
      <c r="AV22" s="33"/>
      <c r="AW22" s="33"/>
      <c r="AX22" s="33"/>
      <c r="AY22" s="33"/>
      <c r="AZ22" s="33"/>
      <c r="BA22" s="33">
        <v>212.8</v>
      </c>
      <c r="BB22" s="33">
        <v>51.888440000000003</v>
      </c>
      <c r="BC22" s="33">
        <f t="shared" si="26"/>
        <v>24.383665413533834</v>
      </c>
      <c r="BD22" s="33">
        <v>224.9</v>
      </c>
      <c r="BE22" s="33">
        <v>56.2</v>
      </c>
      <c r="BF22" s="33">
        <f t="shared" si="27"/>
        <v>24.988883948421524</v>
      </c>
      <c r="BG22" s="33">
        <v>1.3</v>
      </c>
      <c r="BH22" s="33"/>
      <c r="BI22" s="33">
        <v>0</v>
      </c>
      <c r="BJ22" s="33">
        <v>48.7</v>
      </c>
      <c r="BK22" s="33"/>
      <c r="BL22" s="33">
        <v>0</v>
      </c>
    </row>
    <row r="23" spans="1:64" ht="15.75" x14ac:dyDescent="0.25">
      <c r="A23" s="76" t="s">
        <v>137</v>
      </c>
      <c r="B23" s="33">
        <f t="shared" si="12"/>
        <v>379180.5</v>
      </c>
      <c r="C23" s="33">
        <f t="shared" si="13"/>
        <v>76676.256219999996</v>
      </c>
      <c r="D23" s="33">
        <f t="shared" si="0"/>
        <v>20.221571578707238</v>
      </c>
      <c r="E23" s="33">
        <v>1353.2</v>
      </c>
      <c r="F23" s="33">
        <v>290.7</v>
      </c>
      <c r="G23" s="33">
        <f t="shared" si="14"/>
        <v>21.482412060301506</v>
      </c>
      <c r="H23" s="33">
        <v>333</v>
      </c>
      <c r="I23" s="33">
        <v>62.275889999999997</v>
      </c>
      <c r="J23" s="33">
        <f t="shared" si="15"/>
        <v>18.70146846846847</v>
      </c>
      <c r="K23" s="33">
        <v>7338.5</v>
      </c>
      <c r="L23" s="33">
        <v>1758.91254</v>
      </c>
      <c r="M23" s="33">
        <f t="shared" si="16"/>
        <v>23.968284254275396</v>
      </c>
      <c r="N23" s="33">
        <v>74655.8</v>
      </c>
      <c r="O23" s="33">
        <v>14088.5</v>
      </c>
      <c r="P23" s="33">
        <f t="shared" si="2"/>
        <v>18.871273229943284</v>
      </c>
      <c r="Q23" s="33">
        <v>5650.5</v>
      </c>
      <c r="R23" s="33">
        <v>1023.90085</v>
      </c>
      <c r="S23" s="33">
        <f t="shared" si="17"/>
        <v>18.120535350853906</v>
      </c>
      <c r="T23" s="33">
        <v>354.9</v>
      </c>
      <c r="U23" s="33">
        <v>60.07884</v>
      </c>
      <c r="V23" s="33">
        <f t="shared" si="18"/>
        <v>16.928385460693153</v>
      </c>
      <c r="W23" s="33">
        <v>278394.59999999998</v>
      </c>
      <c r="X23" s="33">
        <v>56452.325440000001</v>
      </c>
      <c r="Y23" s="33">
        <f t="shared" si="19"/>
        <v>20.277809066698854</v>
      </c>
      <c r="Z23" s="33">
        <v>608.4</v>
      </c>
      <c r="AA23" s="33">
        <v>75.371200000000002</v>
      </c>
      <c r="AB23" s="32">
        <f t="shared" si="20"/>
        <v>12.388428665351743</v>
      </c>
      <c r="AC23" s="33"/>
      <c r="AD23" s="33"/>
      <c r="AE23" s="33"/>
      <c r="AF23" s="33">
        <v>416.8</v>
      </c>
      <c r="AG23" s="33">
        <v>71.723269999999999</v>
      </c>
      <c r="AH23" s="33">
        <f t="shared" si="21"/>
        <v>17.208078214971209</v>
      </c>
      <c r="AI23" s="33">
        <v>6370.9</v>
      </c>
      <c r="AJ23" s="33">
        <v>2104</v>
      </c>
      <c r="AK23" s="33">
        <f t="shared" si="22"/>
        <v>33.025161280195888</v>
      </c>
      <c r="AL23" s="33">
        <v>417.6</v>
      </c>
      <c r="AM23" s="33">
        <v>64.307090000000002</v>
      </c>
      <c r="AN23" s="33">
        <f t="shared" si="23"/>
        <v>15.399207375478927</v>
      </c>
      <c r="AO23" s="33">
        <v>213</v>
      </c>
      <c r="AP23" s="33">
        <v>37.4</v>
      </c>
      <c r="AQ23" s="33">
        <f t="shared" si="24"/>
        <v>17.558685446009388</v>
      </c>
      <c r="AR23" s="33">
        <v>1762.6</v>
      </c>
      <c r="AS23" s="33">
        <v>420</v>
      </c>
      <c r="AT23" s="33">
        <f t="shared" si="25"/>
        <v>23.828435266084195</v>
      </c>
      <c r="AU23" s="33">
        <v>810.7</v>
      </c>
      <c r="AV23" s="33">
        <v>110.7</v>
      </c>
      <c r="AW23" s="33">
        <f t="shared" si="29"/>
        <v>13.654866165042556</v>
      </c>
      <c r="AX23" s="33"/>
      <c r="AY23" s="33"/>
      <c r="AZ23" s="33"/>
      <c r="BA23" s="33">
        <v>212.8</v>
      </c>
      <c r="BB23" s="33">
        <v>18.461099999999998</v>
      </c>
      <c r="BC23" s="33">
        <f t="shared" si="26"/>
        <v>8.6753289473684205</v>
      </c>
      <c r="BD23" s="33">
        <v>224.9</v>
      </c>
      <c r="BE23" s="33">
        <v>37.6</v>
      </c>
      <c r="BF23" s="33">
        <f t="shared" si="27"/>
        <v>16.718541574032901</v>
      </c>
      <c r="BG23" s="33">
        <v>1.6</v>
      </c>
      <c r="BH23" s="33"/>
      <c r="BI23" s="33">
        <v>0</v>
      </c>
      <c r="BJ23" s="33">
        <v>60.7</v>
      </c>
      <c r="BK23" s="33"/>
      <c r="BL23" s="33">
        <v>0</v>
      </c>
    </row>
    <row r="24" spans="1:64" ht="15.75" x14ac:dyDescent="0.25">
      <c r="A24" s="76" t="s">
        <v>138</v>
      </c>
      <c r="B24" s="33">
        <f t="shared" si="12"/>
        <v>187723.79999999993</v>
      </c>
      <c r="C24" s="33">
        <f t="shared" si="13"/>
        <v>39770.532529999989</v>
      </c>
      <c r="D24" s="33">
        <f t="shared" si="0"/>
        <v>21.185663474743215</v>
      </c>
      <c r="E24" s="33">
        <v>1108.7</v>
      </c>
      <c r="F24" s="33">
        <v>266</v>
      </c>
      <c r="G24" s="33">
        <f t="shared" si="14"/>
        <v>23.992062776224408</v>
      </c>
      <c r="H24" s="33">
        <v>133.5</v>
      </c>
      <c r="I24" s="33">
        <v>22.726150000000001</v>
      </c>
      <c r="J24" s="33">
        <f t="shared" si="15"/>
        <v>17.023333333333333</v>
      </c>
      <c r="K24" s="33">
        <v>2743</v>
      </c>
      <c r="L24" s="33">
        <v>651.4144</v>
      </c>
      <c r="M24" s="33">
        <f t="shared" si="16"/>
        <v>23.748246445497632</v>
      </c>
      <c r="N24" s="33">
        <v>36343.199999999997</v>
      </c>
      <c r="O24" s="33">
        <v>6850</v>
      </c>
      <c r="P24" s="33">
        <f t="shared" si="2"/>
        <v>18.848092628056971</v>
      </c>
      <c r="Q24" s="33">
        <v>2648</v>
      </c>
      <c r="R24" s="33">
        <v>524.82478000000003</v>
      </c>
      <c r="S24" s="33">
        <f t="shared" si="17"/>
        <v>19.819666918429004</v>
      </c>
      <c r="T24" s="33">
        <v>101.4</v>
      </c>
      <c r="U24" s="33">
        <v>15.2334</v>
      </c>
      <c r="V24" s="33">
        <f t="shared" si="18"/>
        <v>15.023076923076923</v>
      </c>
      <c r="W24" s="33">
        <v>141602.70000000001</v>
      </c>
      <c r="X24" s="33">
        <v>30841.9</v>
      </c>
      <c r="Y24" s="33">
        <f t="shared" si="19"/>
        <v>21.780587517045934</v>
      </c>
      <c r="Z24" s="33">
        <v>202.8</v>
      </c>
      <c r="AA24" s="33">
        <v>29.399169999999998</v>
      </c>
      <c r="AB24" s="32">
        <f t="shared" si="20"/>
        <v>14.496632149901378</v>
      </c>
      <c r="AC24" s="33"/>
      <c r="AD24" s="33"/>
      <c r="AE24" s="33"/>
      <c r="AF24" s="33">
        <v>214.8</v>
      </c>
      <c r="AG24" s="33">
        <v>36.391220000000004</v>
      </c>
      <c r="AH24" s="33">
        <f t="shared" si="21"/>
        <v>16.941908752327748</v>
      </c>
      <c r="AI24" s="33">
        <v>729</v>
      </c>
      <c r="AJ24" s="33">
        <v>226.7</v>
      </c>
      <c r="AK24" s="33">
        <f t="shared" si="22"/>
        <v>31.09739368998628</v>
      </c>
      <c r="AL24" s="33">
        <v>221.6</v>
      </c>
      <c r="AM24" s="33">
        <v>37.937269999999998</v>
      </c>
      <c r="AN24" s="33">
        <f t="shared" si="23"/>
        <v>17.119706678700361</v>
      </c>
      <c r="AO24" s="33">
        <v>213</v>
      </c>
      <c r="AP24" s="33">
        <v>36.200000000000003</v>
      </c>
      <c r="AQ24" s="33">
        <f t="shared" si="24"/>
        <v>16.995305164319248</v>
      </c>
      <c r="AR24" s="33">
        <v>649.79999999999995</v>
      </c>
      <c r="AS24" s="33">
        <v>153</v>
      </c>
      <c r="AT24" s="33">
        <f t="shared" si="25"/>
        <v>23.545706371191137</v>
      </c>
      <c r="AU24" s="33"/>
      <c r="AV24" s="33"/>
      <c r="AW24" s="33"/>
      <c r="AX24" s="33"/>
      <c r="AY24" s="33"/>
      <c r="AZ24" s="33"/>
      <c r="BA24" s="33">
        <v>212.8</v>
      </c>
      <c r="BB24" s="33">
        <v>38.106139999999996</v>
      </c>
      <c r="BC24" s="33">
        <f t="shared" si="26"/>
        <v>17.907020676691726</v>
      </c>
      <c r="BD24" s="33">
        <v>224.9</v>
      </c>
      <c r="BE24" s="33">
        <v>40.700000000000003</v>
      </c>
      <c r="BF24" s="33">
        <f t="shared" si="27"/>
        <v>18.096931969764341</v>
      </c>
      <c r="BG24" s="33">
        <v>9.8000000000000007</v>
      </c>
      <c r="BH24" s="33"/>
      <c r="BI24" s="33">
        <f>BH24/BG24*100</f>
        <v>0</v>
      </c>
      <c r="BJ24" s="33">
        <v>364.8</v>
      </c>
      <c r="BK24" s="33"/>
      <c r="BL24" s="33">
        <f>BK24/BJ24*100</f>
        <v>0</v>
      </c>
    </row>
    <row r="25" spans="1:64" ht="15.75" x14ac:dyDescent="0.25">
      <c r="A25" s="76" t="s">
        <v>139</v>
      </c>
      <c r="B25" s="33">
        <f t="shared" si="12"/>
        <v>276996.19999999995</v>
      </c>
      <c r="C25" s="33">
        <f t="shared" si="13"/>
        <v>54562.291030000008</v>
      </c>
      <c r="D25" s="33">
        <f t="shared" si="0"/>
        <v>19.697848212358153</v>
      </c>
      <c r="E25" s="33">
        <v>1151.0999999999999</v>
      </c>
      <c r="F25" s="33">
        <v>105</v>
      </c>
      <c r="G25" s="33">
        <f t="shared" si="14"/>
        <v>9.1217096690122492</v>
      </c>
      <c r="H25" s="33">
        <v>235.1</v>
      </c>
      <c r="I25" s="33">
        <v>55.835999999999999</v>
      </c>
      <c r="J25" s="33">
        <f t="shared" si="15"/>
        <v>23.749893662271372</v>
      </c>
      <c r="K25" s="33">
        <v>3810.6</v>
      </c>
      <c r="L25" s="33">
        <v>1022.8695300000001</v>
      </c>
      <c r="M25" s="33">
        <f t="shared" si="16"/>
        <v>26.842742087860184</v>
      </c>
      <c r="N25" s="33">
        <v>31772.3</v>
      </c>
      <c r="O25" s="33">
        <v>5900</v>
      </c>
      <c r="P25" s="33">
        <f t="shared" si="2"/>
        <v>18.569634555886733</v>
      </c>
      <c r="Q25" s="33">
        <v>4161.3999999999996</v>
      </c>
      <c r="R25" s="33">
        <v>501.31781000000001</v>
      </c>
      <c r="S25" s="33">
        <f t="shared" si="17"/>
        <v>12.046854664295671</v>
      </c>
      <c r="T25" s="33">
        <v>202.9</v>
      </c>
      <c r="U25" s="33">
        <v>48.463000000000001</v>
      </c>
      <c r="V25" s="33">
        <f t="shared" si="18"/>
        <v>23.88516510596353</v>
      </c>
      <c r="W25" s="33">
        <v>229372.1</v>
      </c>
      <c r="X25" s="33">
        <v>45470.602220000001</v>
      </c>
      <c r="Y25" s="33">
        <f t="shared" si="19"/>
        <v>19.823946425916667</v>
      </c>
      <c r="Z25" s="33">
        <v>608.4</v>
      </c>
      <c r="AA25" s="33">
        <v>104.4</v>
      </c>
      <c r="AB25" s="32">
        <f t="shared" si="20"/>
        <v>17.159763313609471</v>
      </c>
      <c r="AC25" s="33"/>
      <c r="AD25" s="33"/>
      <c r="AE25" s="33"/>
      <c r="AF25" s="33">
        <v>214.8</v>
      </c>
      <c r="AG25" s="33">
        <v>53.7</v>
      </c>
      <c r="AH25" s="33">
        <f t="shared" si="21"/>
        <v>25</v>
      </c>
      <c r="AI25" s="33">
        <v>2895.1</v>
      </c>
      <c r="AJ25" s="33">
        <v>707.9</v>
      </c>
      <c r="AK25" s="33">
        <f t="shared" si="22"/>
        <v>24.45165970087389</v>
      </c>
      <c r="AL25" s="33">
        <v>417.6</v>
      </c>
      <c r="AM25" s="33">
        <v>102.79065</v>
      </c>
      <c r="AN25" s="33">
        <f t="shared" si="23"/>
        <v>24.614619252873563</v>
      </c>
      <c r="AO25" s="33">
        <v>213</v>
      </c>
      <c r="AP25" s="33">
        <v>53.3</v>
      </c>
      <c r="AQ25" s="33">
        <f t="shared" si="24"/>
        <v>25.023474178403752</v>
      </c>
      <c r="AR25" s="33">
        <v>1454.1</v>
      </c>
      <c r="AS25" s="33">
        <v>345</v>
      </c>
      <c r="AT25" s="33">
        <f t="shared" si="25"/>
        <v>23.726016092428306</v>
      </c>
      <c r="AU25" s="33"/>
      <c r="AV25" s="33"/>
      <c r="AW25" s="33"/>
      <c r="AX25" s="33"/>
      <c r="AY25" s="33"/>
      <c r="AZ25" s="33"/>
      <c r="BA25" s="33">
        <v>212.8</v>
      </c>
      <c r="BB25" s="33">
        <v>34.911819999999999</v>
      </c>
      <c r="BC25" s="33">
        <f t="shared" si="26"/>
        <v>16.405930451127819</v>
      </c>
      <c r="BD25" s="33">
        <v>224.9</v>
      </c>
      <c r="BE25" s="33">
        <v>56.2</v>
      </c>
      <c r="BF25" s="33">
        <f t="shared" si="27"/>
        <v>24.988883948421524</v>
      </c>
      <c r="BG25" s="33">
        <v>1.3</v>
      </c>
      <c r="BH25" s="33"/>
      <c r="BI25" s="33"/>
      <c r="BJ25" s="33">
        <v>48.7</v>
      </c>
      <c r="BK25" s="33"/>
      <c r="BL25" s="33"/>
    </row>
    <row r="26" spans="1:64" ht="15.75" x14ac:dyDescent="0.25">
      <c r="A26" s="76" t="s">
        <v>140</v>
      </c>
      <c r="B26" s="33">
        <f t="shared" si="12"/>
        <v>329702.19999999995</v>
      </c>
      <c r="C26" s="33">
        <f t="shared" si="13"/>
        <v>70673.169599999994</v>
      </c>
      <c r="D26" s="33">
        <f t="shared" si="0"/>
        <v>21.435455875029042</v>
      </c>
      <c r="E26" s="33">
        <v>2008.4</v>
      </c>
      <c r="F26" s="33">
        <v>462</v>
      </c>
      <c r="G26" s="33">
        <f t="shared" si="14"/>
        <v>23.003385779725154</v>
      </c>
      <c r="H26" s="33">
        <v>205.2</v>
      </c>
      <c r="I26" s="33">
        <v>32.293009999999995</v>
      </c>
      <c r="J26" s="33">
        <f t="shared" si="15"/>
        <v>15.737334307992201</v>
      </c>
      <c r="K26" s="33">
        <v>4932</v>
      </c>
      <c r="L26" s="33">
        <v>1369.8395500000001</v>
      </c>
      <c r="M26" s="33">
        <f t="shared" si="16"/>
        <v>27.774524533657747</v>
      </c>
      <c r="N26" s="33">
        <v>55913.2</v>
      </c>
      <c r="O26" s="33">
        <v>11349.1</v>
      </c>
      <c r="P26" s="33">
        <f t="shared" si="2"/>
        <v>20.29771145275177</v>
      </c>
      <c r="Q26" s="33">
        <v>5072</v>
      </c>
      <c r="R26" s="33">
        <v>1302.633</v>
      </c>
      <c r="S26" s="33">
        <f t="shared" si="17"/>
        <v>25.682827287066246</v>
      </c>
      <c r="T26" s="33">
        <v>253.5</v>
      </c>
      <c r="U26" s="33">
        <v>47.86618</v>
      </c>
      <c r="V26" s="33">
        <f t="shared" si="18"/>
        <v>18.882122287968443</v>
      </c>
      <c r="W26" s="33">
        <v>235250.2</v>
      </c>
      <c r="X26" s="33">
        <v>46163.961450000003</v>
      </c>
      <c r="Y26" s="33">
        <f t="shared" si="19"/>
        <v>19.62334631383948</v>
      </c>
      <c r="Z26" s="33">
        <v>811.3</v>
      </c>
      <c r="AA26" s="33">
        <v>148.86636999999999</v>
      </c>
      <c r="AB26" s="32">
        <f t="shared" si="20"/>
        <v>18.349115000616294</v>
      </c>
      <c r="AC26" s="33"/>
      <c r="AD26" s="33"/>
      <c r="AE26" s="33"/>
      <c r="AF26" s="33">
        <v>1169.9000000000001</v>
      </c>
      <c r="AG26" s="33">
        <v>192.50190000000001</v>
      </c>
      <c r="AH26" s="33">
        <f t="shared" si="21"/>
        <v>16.45456021882212</v>
      </c>
      <c r="AI26" s="33">
        <v>20571.599999999999</v>
      </c>
      <c r="AJ26" s="33">
        <v>8826.2999999999993</v>
      </c>
      <c r="AK26" s="33">
        <f t="shared" si="22"/>
        <v>42.905267456104532</v>
      </c>
      <c r="AL26" s="33">
        <v>417.6</v>
      </c>
      <c r="AM26" s="33">
        <v>93.062139999999999</v>
      </c>
      <c r="AN26" s="33">
        <f t="shared" si="23"/>
        <v>22.284995210727967</v>
      </c>
      <c r="AO26" s="33">
        <v>213</v>
      </c>
      <c r="AP26" s="33">
        <v>41.4</v>
      </c>
      <c r="AQ26" s="33">
        <f t="shared" si="24"/>
        <v>19.43661971830986</v>
      </c>
      <c r="AR26" s="33">
        <v>2171.6999999999998</v>
      </c>
      <c r="AS26" s="33">
        <v>516</v>
      </c>
      <c r="AT26" s="33">
        <f t="shared" si="25"/>
        <v>23.760187871252938</v>
      </c>
      <c r="AU26" s="33"/>
      <c r="AV26" s="33"/>
      <c r="AW26" s="33"/>
      <c r="AX26" s="33"/>
      <c r="AY26" s="33"/>
      <c r="AZ26" s="33"/>
      <c r="BA26" s="33">
        <v>212.8</v>
      </c>
      <c r="BB26" s="33">
        <v>29.946000000000002</v>
      </c>
      <c r="BC26" s="33">
        <f t="shared" si="26"/>
        <v>14.07236842105263</v>
      </c>
      <c r="BD26" s="33">
        <v>449.8</v>
      </c>
      <c r="BE26" s="33">
        <v>97.4</v>
      </c>
      <c r="BF26" s="33">
        <f t="shared" si="27"/>
        <v>21.654068474877725</v>
      </c>
      <c r="BG26" s="33">
        <v>1.3</v>
      </c>
      <c r="BH26" s="33"/>
      <c r="BI26" s="33">
        <f t="shared" ref="BI26:BI36" si="30">BH26/BG26*100</f>
        <v>0</v>
      </c>
      <c r="BJ26" s="33">
        <v>48.7</v>
      </c>
      <c r="BK26" s="33"/>
      <c r="BL26" s="33">
        <f t="shared" ref="BL26:BL48" si="31">BK26/BJ26*100</f>
        <v>0</v>
      </c>
    </row>
    <row r="27" spans="1:64" ht="15.75" x14ac:dyDescent="0.25">
      <c r="A27" s="76" t="s">
        <v>141</v>
      </c>
      <c r="B27" s="33">
        <f t="shared" si="12"/>
        <v>290922</v>
      </c>
      <c r="C27" s="33">
        <f t="shared" si="13"/>
        <v>52915.450820000005</v>
      </c>
      <c r="D27" s="33">
        <f t="shared" si="0"/>
        <v>18.188879087865477</v>
      </c>
      <c r="E27" s="33">
        <v>2156.5</v>
      </c>
      <c r="F27" s="33">
        <v>210.3</v>
      </c>
      <c r="G27" s="33">
        <f t="shared" si="14"/>
        <v>9.7519128217018309</v>
      </c>
      <c r="H27" s="33">
        <v>307.39999999999998</v>
      </c>
      <c r="I27" s="33">
        <v>24.155830000000002</v>
      </c>
      <c r="J27" s="33">
        <f t="shared" si="15"/>
        <v>7.8581099544567348</v>
      </c>
      <c r="K27" s="33">
        <v>6007</v>
      </c>
      <c r="L27" s="33">
        <v>1408.0626999999999</v>
      </c>
      <c r="M27" s="33">
        <f t="shared" si="16"/>
        <v>23.44036457466289</v>
      </c>
      <c r="N27" s="33">
        <v>71769</v>
      </c>
      <c r="O27" s="33">
        <v>13511.5</v>
      </c>
      <c r="P27" s="33">
        <f t="shared" si="2"/>
        <v>18.826373503880507</v>
      </c>
      <c r="Q27" s="33">
        <v>5346.1</v>
      </c>
      <c r="R27" s="33">
        <v>746.30919999999992</v>
      </c>
      <c r="S27" s="33">
        <f t="shared" si="17"/>
        <v>13.959881034773009</v>
      </c>
      <c r="T27" s="33">
        <v>253.5</v>
      </c>
      <c r="U27" s="33">
        <v>0</v>
      </c>
      <c r="V27" s="33">
        <f t="shared" si="18"/>
        <v>0</v>
      </c>
      <c r="W27" s="33">
        <v>196342.3</v>
      </c>
      <c r="X27" s="33">
        <v>35236.595549999998</v>
      </c>
      <c r="Y27" s="33">
        <f t="shared" si="19"/>
        <v>17.946512570138985</v>
      </c>
      <c r="Z27" s="33">
        <v>608.4</v>
      </c>
      <c r="AA27" s="33">
        <v>132.18692999999999</v>
      </c>
      <c r="AB27" s="32">
        <f t="shared" si="20"/>
        <v>21.726977317554237</v>
      </c>
      <c r="AC27" s="33">
        <v>117.2</v>
      </c>
      <c r="AD27" s="33"/>
      <c r="AE27" s="33">
        <f t="shared" si="28"/>
        <v>0</v>
      </c>
      <c r="AF27" s="33">
        <v>214.8</v>
      </c>
      <c r="AG27" s="33">
        <v>45.712110000000003</v>
      </c>
      <c r="AH27" s="33">
        <f t="shared" si="21"/>
        <v>21.281243016759777</v>
      </c>
      <c r="AI27" s="33">
        <v>5089.2</v>
      </c>
      <c r="AJ27" s="33">
        <v>982.9</v>
      </c>
      <c r="AK27" s="33">
        <f t="shared" si="22"/>
        <v>19.313448086143207</v>
      </c>
      <c r="AL27" s="33">
        <v>417.6</v>
      </c>
      <c r="AM27" s="33">
        <v>95.695239999999998</v>
      </c>
      <c r="AN27" s="33">
        <f t="shared" si="23"/>
        <v>22.915526819923372</v>
      </c>
      <c r="AO27" s="33">
        <v>213</v>
      </c>
      <c r="AP27" s="33">
        <v>50</v>
      </c>
      <c r="AQ27" s="33">
        <f t="shared" si="24"/>
        <v>23.474178403755868</v>
      </c>
      <c r="AR27" s="33">
        <v>1592.3</v>
      </c>
      <c r="AS27" s="33">
        <v>378</v>
      </c>
      <c r="AT27" s="33">
        <f t="shared" si="25"/>
        <v>23.73924511712617</v>
      </c>
      <c r="AU27" s="33"/>
      <c r="AV27" s="33"/>
      <c r="AW27" s="33"/>
      <c r="AX27" s="33"/>
      <c r="AY27" s="33"/>
      <c r="AZ27" s="33"/>
      <c r="BA27" s="33">
        <v>212.8</v>
      </c>
      <c r="BB27" s="33">
        <v>40.733260000000001</v>
      </c>
      <c r="BC27" s="33">
        <f t="shared" si="26"/>
        <v>19.14156954887218</v>
      </c>
      <c r="BD27" s="33">
        <v>224.9</v>
      </c>
      <c r="BE27" s="33">
        <v>53.3</v>
      </c>
      <c r="BF27" s="33">
        <f t="shared" si="27"/>
        <v>23.699421965317917</v>
      </c>
      <c r="BG27" s="33">
        <v>1.3</v>
      </c>
      <c r="BH27" s="33"/>
      <c r="BI27" s="33">
        <f t="shared" si="30"/>
        <v>0</v>
      </c>
      <c r="BJ27" s="33">
        <v>48.7</v>
      </c>
      <c r="BK27" s="33"/>
      <c r="BL27" s="33">
        <f t="shared" si="31"/>
        <v>0</v>
      </c>
    </row>
    <row r="28" spans="1:64" ht="15.75" x14ac:dyDescent="0.25">
      <c r="A28" s="76" t="s">
        <v>142</v>
      </c>
      <c r="B28" s="33">
        <f t="shared" si="12"/>
        <v>109062.90000000001</v>
      </c>
      <c r="C28" s="33">
        <f t="shared" si="13"/>
        <v>26624.502400000001</v>
      </c>
      <c r="D28" s="33">
        <f t="shared" si="0"/>
        <v>24.412061663498768</v>
      </c>
      <c r="E28" s="33">
        <v>558.6</v>
      </c>
      <c r="F28" s="33">
        <v>19.7</v>
      </c>
      <c r="G28" s="33">
        <f t="shared" si="14"/>
        <v>3.5266738274257068</v>
      </c>
      <c r="H28" s="33">
        <v>93.1</v>
      </c>
      <c r="I28" s="33">
        <v>4.37277</v>
      </c>
      <c r="J28" s="33">
        <f t="shared" si="15"/>
        <v>4.6968528464017192</v>
      </c>
      <c r="K28" s="33">
        <v>1209.2</v>
      </c>
      <c r="L28" s="33">
        <v>145.75886</v>
      </c>
      <c r="M28" s="33">
        <f t="shared" si="16"/>
        <v>12.054156467085676</v>
      </c>
      <c r="N28" s="33">
        <v>21198.1</v>
      </c>
      <c r="O28" s="33">
        <v>4330.3999999999996</v>
      </c>
      <c r="P28" s="33">
        <f t="shared" si="2"/>
        <v>20.428245927701067</v>
      </c>
      <c r="Q28" s="33">
        <v>2078.1999999999998</v>
      </c>
      <c r="R28" s="33">
        <v>49.484000000000002</v>
      </c>
      <c r="S28" s="33">
        <f t="shared" si="17"/>
        <v>2.3810990280050048</v>
      </c>
      <c r="T28" s="33">
        <v>101.4</v>
      </c>
      <c r="U28" s="33">
        <v>7.5906599999999997</v>
      </c>
      <c r="V28" s="33">
        <f t="shared" si="18"/>
        <v>7.4858579881656802</v>
      </c>
      <c r="W28" s="33">
        <v>79362.5</v>
      </c>
      <c r="X28" s="33">
        <v>21003.917100000002</v>
      </c>
      <c r="Y28" s="33">
        <f t="shared" si="19"/>
        <v>26.465795684359744</v>
      </c>
      <c r="Z28" s="33">
        <v>202.8</v>
      </c>
      <c r="AA28" s="33">
        <v>38.212589999999999</v>
      </c>
      <c r="AB28" s="32">
        <f t="shared" si="20"/>
        <v>18.842499999999998</v>
      </c>
      <c r="AC28" s="33"/>
      <c r="AD28" s="33"/>
      <c r="AE28" s="33"/>
      <c r="AF28" s="33">
        <v>214.8</v>
      </c>
      <c r="AG28" s="33">
        <v>36.412589999999994</v>
      </c>
      <c r="AH28" s="33">
        <f t="shared" si="21"/>
        <v>16.951857541899436</v>
      </c>
      <c r="AI28" s="33">
        <v>2595.9</v>
      </c>
      <c r="AJ28" s="33">
        <v>727.1</v>
      </c>
      <c r="AK28" s="33">
        <f t="shared" si="22"/>
        <v>28.009553526715202</v>
      </c>
      <c r="AL28" s="33">
        <v>221.6</v>
      </c>
      <c r="AM28" s="33">
        <v>12.42606</v>
      </c>
      <c r="AN28" s="33">
        <f t="shared" si="23"/>
        <v>5.6074277978339353</v>
      </c>
      <c r="AO28" s="33">
        <v>213</v>
      </c>
      <c r="AP28" s="33">
        <v>54.6</v>
      </c>
      <c r="AQ28" s="33">
        <f t="shared" si="24"/>
        <v>25.633802816901408</v>
      </c>
      <c r="AR28" s="33">
        <v>526</v>
      </c>
      <c r="AS28" s="33">
        <v>126</v>
      </c>
      <c r="AT28" s="33">
        <f t="shared" si="25"/>
        <v>23.954372623574145</v>
      </c>
      <c r="AU28" s="33"/>
      <c r="AV28" s="33"/>
      <c r="AW28" s="33"/>
      <c r="AX28" s="33"/>
      <c r="AY28" s="33"/>
      <c r="AZ28" s="33"/>
      <c r="BA28" s="33">
        <v>212.8</v>
      </c>
      <c r="BB28" s="33">
        <v>34.827769999999994</v>
      </c>
      <c r="BC28" s="33">
        <f t="shared" si="26"/>
        <v>16.366433270676691</v>
      </c>
      <c r="BD28" s="33">
        <v>224.9</v>
      </c>
      <c r="BE28" s="33">
        <v>33.700000000000003</v>
      </c>
      <c r="BF28" s="33">
        <f t="shared" si="27"/>
        <v>14.984437527790128</v>
      </c>
      <c r="BG28" s="33">
        <v>1.3</v>
      </c>
      <c r="BH28" s="33"/>
      <c r="BI28" s="33">
        <f t="shared" si="30"/>
        <v>0</v>
      </c>
      <c r="BJ28" s="33">
        <v>48.7</v>
      </c>
      <c r="BK28" s="33"/>
      <c r="BL28" s="33">
        <f t="shared" si="31"/>
        <v>0</v>
      </c>
    </row>
    <row r="29" spans="1:64" ht="15.75" x14ac:dyDescent="0.25">
      <c r="A29" s="76" t="s">
        <v>143</v>
      </c>
      <c r="B29" s="33">
        <f t="shared" si="12"/>
        <v>193561.59999999998</v>
      </c>
      <c r="C29" s="33">
        <f t="shared" si="13"/>
        <v>37485.740529999995</v>
      </c>
      <c r="D29" s="33">
        <f t="shared" si="0"/>
        <v>19.366310533700901</v>
      </c>
      <c r="E29" s="33">
        <v>728</v>
      </c>
      <c r="F29" s="33">
        <v>173</v>
      </c>
      <c r="G29" s="33">
        <f t="shared" si="14"/>
        <v>23.763736263736263</v>
      </c>
      <c r="H29" s="33">
        <v>148.69999999999999</v>
      </c>
      <c r="I29" s="33">
        <v>17.344750000000001</v>
      </c>
      <c r="J29" s="33">
        <f t="shared" si="15"/>
        <v>11.664256893073304</v>
      </c>
      <c r="K29" s="33">
        <v>1712.2</v>
      </c>
      <c r="L29" s="33">
        <v>423.64203000000003</v>
      </c>
      <c r="M29" s="33">
        <f t="shared" si="16"/>
        <v>24.742555192150451</v>
      </c>
      <c r="N29" s="33">
        <v>25386.400000000001</v>
      </c>
      <c r="O29" s="33">
        <v>4543.7</v>
      </c>
      <c r="P29" s="33">
        <f t="shared" si="2"/>
        <v>17.898165947121292</v>
      </c>
      <c r="Q29" s="33">
        <v>3463.1</v>
      </c>
      <c r="R29" s="33">
        <v>841.62850000000003</v>
      </c>
      <c r="S29" s="33">
        <f t="shared" si="17"/>
        <v>24.302748982125845</v>
      </c>
      <c r="T29" s="33">
        <v>152.1</v>
      </c>
      <c r="U29" s="33">
        <v>19.946639999999999</v>
      </c>
      <c r="V29" s="33">
        <f t="shared" si="18"/>
        <v>13.114161735700197</v>
      </c>
      <c r="W29" s="33">
        <v>158571.1</v>
      </c>
      <c r="X29" s="33">
        <v>30515.89126</v>
      </c>
      <c r="Y29" s="33">
        <f t="shared" si="19"/>
        <v>19.244295625117061</v>
      </c>
      <c r="Z29" s="33">
        <v>202.8</v>
      </c>
      <c r="AA29" s="33">
        <v>50.660539999999997</v>
      </c>
      <c r="AB29" s="32">
        <f t="shared" si="20"/>
        <v>24.980542406311635</v>
      </c>
      <c r="AC29" s="33"/>
      <c r="AD29" s="33"/>
      <c r="AE29" s="33"/>
      <c r="AF29" s="33">
        <v>214.8</v>
      </c>
      <c r="AG29" s="33">
        <v>41.607109999999999</v>
      </c>
      <c r="AH29" s="33">
        <f t="shared" si="21"/>
        <v>19.370162942271879</v>
      </c>
      <c r="AI29" s="33">
        <v>1149.4000000000001</v>
      </c>
      <c r="AJ29" s="33">
        <v>462.2</v>
      </c>
      <c r="AK29" s="33">
        <f t="shared" si="22"/>
        <v>40.212284670262747</v>
      </c>
      <c r="AL29" s="33">
        <v>221.6</v>
      </c>
      <c r="AM29" s="33">
        <v>54.693559999999998</v>
      </c>
      <c r="AN29" s="33">
        <f t="shared" si="23"/>
        <v>24.681209386281587</v>
      </c>
      <c r="AO29" s="33">
        <v>213</v>
      </c>
      <c r="AP29" s="33">
        <v>41.9</v>
      </c>
      <c r="AQ29" s="33">
        <f t="shared" si="24"/>
        <v>19.671361502347416</v>
      </c>
      <c r="AR29" s="33">
        <v>910.7</v>
      </c>
      <c r="AS29" s="33">
        <v>216</v>
      </c>
      <c r="AT29" s="33">
        <f t="shared" si="25"/>
        <v>23.718019106182055</v>
      </c>
      <c r="AU29" s="33"/>
      <c r="AV29" s="33"/>
      <c r="AW29" s="33"/>
      <c r="AX29" s="33"/>
      <c r="AY29" s="33"/>
      <c r="AZ29" s="33"/>
      <c r="BA29" s="33">
        <v>212.8</v>
      </c>
      <c r="BB29" s="33">
        <v>43.426139999999997</v>
      </c>
      <c r="BC29" s="33">
        <f t="shared" si="26"/>
        <v>20.407020676691726</v>
      </c>
      <c r="BD29" s="33">
        <v>224.9</v>
      </c>
      <c r="BE29" s="33">
        <v>40.1</v>
      </c>
      <c r="BF29" s="33">
        <f t="shared" si="27"/>
        <v>17.830146731880838</v>
      </c>
      <c r="BG29" s="33">
        <v>1.3</v>
      </c>
      <c r="BH29" s="33"/>
      <c r="BI29" s="33">
        <f t="shared" si="30"/>
        <v>0</v>
      </c>
      <c r="BJ29" s="33">
        <v>48.7</v>
      </c>
      <c r="BK29" s="33"/>
      <c r="BL29" s="33">
        <f t="shared" si="31"/>
        <v>0</v>
      </c>
    </row>
    <row r="30" spans="1:64" ht="15.75" x14ac:dyDescent="0.25">
      <c r="A30" s="76" t="s">
        <v>144</v>
      </c>
      <c r="B30" s="33">
        <f t="shared" si="12"/>
        <v>510998</v>
      </c>
      <c r="C30" s="33">
        <f t="shared" si="13"/>
        <v>117766.64152999999</v>
      </c>
      <c r="D30" s="33">
        <f t="shared" si="0"/>
        <v>23.046399698237565</v>
      </c>
      <c r="E30" s="33">
        <v>1672.7</v>
      </c>
      <c r="F30" s="33">
        <v>401.4</v>
      </c>
      <c r="G30" s="33">
        <f t="shared" si="14"/>
        <v>23.997130387995455</v>
      </c>
      <c r="H30" s="33">
        <v>438</v>
      </c>
      <c r="I30" s="33">
        <v>84.492199999999997</v>
      </c>
      <c r="J30" s="33">
        <f t="shared" si="15"/>
        <v>19.290456621004566</v>
      </c>
      <c r="K30" s="33">
        <v>13536.3</v>
      </c>
      <c r="L30" s="33">
        <v>3771.6239999999998</v>
      </c>
      <c r="M30" s="33">
        <f t="shared" si="16"/>
        <v>27.863034950466524</v>
      </c>
      <c r="N30" s="33">
        <v>82366.5</v>
      </c>
      <c r="O30" s="33">
        <v>15887.3</v>
      </c>
      <c r="P30" s="33">
        <f t="shared" si="2"/>
        <v>19.288545707296048</v>
      </c>
      <c r="Q30" s="33">
        <v>8595.5</v>
      </c>
      <c r="R30" s="33">
        <v>2406.7399999999998</v>
      </c>
      <c r="S30" s="33">
        <f t="shared" si="17"/>
        <v>27.999999999999996</v>
      </c>
      <c r="T30" s="33">
        <v>507</v>
      </c>
      <c r="U30" s="33">
        <v>84.443259999999995</v>
      </c>
      <c r="V30" s="33">
        <f t="shared" si="18"/>
        <v>16.655475345167652</v>
      </c>
      <c r="W30" s="33">
        <v>386744.6</v>
      </c>
      <c r="X30" s="33">
        <v>90329.8</v>
      </c>
      <c r="Y30" s="33">
        <f t="shared" si="19"/>
        <v>23.356447640122191</v>
      </c>
      <c r="Z30" s="33">
        <v>1216.9000000000001</v>
      </c>
      <c r="AA30" s="33">
        <v>304.19428999999997</v>
      </c>
      <c r="AB30" s="32">
        <f t="shared" si="20"/>
        <v>24.997476374393948</v>
      </c>
      <c r="AC30" s="33">
        <v>33</v>
      </c>
      <c r="AD30" s="33"/>
      <c r="AE30" s="33">
        <f t="shared" si="28"/>
        <v>0</v>
      </c>
      <c r="AF30" s="33">
        <v>1169.9000000000001</v>
      </c>
      <c r="AG30" s="33">
        <v>160.38658999999998</v>
      </c>
      <c r="AH30" s="33">
        <f t="shared" si="21"/>
        <v>13.709427301478758</v>
      </c>
      <c r="AI30" s="33">
        <v>10439.799999999999</v>
      </c>
      <c r="AJ30" s="33">
        <v>3381.9</v>
      </c>
      <c r="AK30" s="33">
        <f t="shared" si="22"/>
        <v>32.394298741355207</v>
      </c>
      <c r="AL30" s="33">
        <v>607.1</v>
      </c>
      <c r="AM30" s="33">
        <v>110.62754</v>
      </c>
      <c r="AN30" s="33">
        <f t="shared" si="23"/>
        <v>18.222292867731838</v>
      </c>
      <c r="AO30" s="33">
        <v>213</v>
      </c>
      <c r="AP30" s="33">
        <v>47.7</v>
      </c>
      <c r="AQ30" s="33">
        <f t="shared" si="24"/>
        <v>22.3943661971831</v>
      </c>
      <c r="AR30" s="33">
        <v>2970</v>
      </c>
      <c r="AS30" s="33">
        <v>705</v>
      </c>
      <c r="AT30" s="33">
        <f t="shared" si="25"/>
        <v>23.737373737373737</v>
      </c>
      <c r="AU30" s="33"/>
      <c r="AV30" s="33"/>
      <c r="AW30" s="33"/>
      <c r="AX30" s="33"/>
      <c r="AY30" s="33"/>
      <c r="AZ30" s="33"/>
      <c r="BA30" s="33">
        <v>212.8</v>
      </c>
      <c r="BB30" s="33">
        <v>34.833649999999999</v>
      </c>
      <c r="BC30" s="33">
        <f t="shared" si="26"/>
        <v>16.369196428571428</v>
      </c>
      <c r="BD30" s="33">
        <v>224.9</v>
      </c>
      <c r="BE30" s="33">
        <v>56.2</v>
      </c>
      <c r="BF30" s="33">
        <f t="shared" si="27"/>
        <v>24.988883948421524</v>
      </c>
      <c r="BG30" s="33">
        <v>1.3</v>
      </c>
      <c r="BH30" s="33"/>
      <c r="BI30" s="33">
        <f t="shared" si="30"/>
        <v>0</v>
      </c>
      <c r="BJ30" s="33">
        <v>48.7</v>
      </c>
      <c r="BK30" s="33"/>
      <c r="BL30" s="33">
        <f t="shared" si="31"/>
        <v>0</v>
      </c>
    </row>
    <row r="31" spans="1:64" ht="15" customHeight="1" x14ac:dyDescent="0.25">
      <c r="A31" s="76" t="s">
        <v>145</v>
      </c>
      <c r="B31" s="33">
        <f t="shared" si="12"/>
        <v>148262.89999999997</v>
      </c>
      <c r="C31" s="33">
        <f t="shared" si="13"/>
        <v>34571.075110000005</v>
      </c>
      <c r="D31" s="33">
        <f t="shared" si="0"/>
        <v>23.31741461282628</v>
      </c>
      <c r="E31" s="33">
        <v>823.3</v>
      </c>
      <c r="F31" s="33">
        <v>142.4</v>
      </c>
      <c r="G31" s="33">
        <f t="shared" si="14"/>
        <v>17.296246811611805</v>
      </c>
      <c r="H31" s="33">
        <v>121.4</v>
      </c>
      <c r="I31" s="33">
        <v>9.5211800000000011</v>
      </c>
      <c r="J31" s="33">
        <f t="shared" si="15"/>
        <v>7.8428171334431642</v>
      </c>
      <c r="K31" s="33">
        <v>2163.6999999999998</v>
      </c>
      <c r="L31" s="33">
        <v>154.19348000000002</v>
      </c>
      <c r="M31" s="33">
        <f t="shared" si="16"/>
        <v>7.1263798123584614</v>
      </c>
      <c r="N31" s="33">
        <v>32000.400000000001</v>
      </c>
      <c r="O31" s="33">
        <v>5964.6</v>
      </c>
      <c r="P31" s="33">
        <f t="shared" si="2"/>
        <v>18.639142010724864</v>
      </c>
      <c r="Q31" s="33">
        <v>2626.2</v>
      </c>
      <c r="R31" s="33">
        <v>678.02721999999994</v>
      </c>
      <c r="S31" s="33">
        <f t="shared" si="17"/>
        <v>25.81780595537278</v>
      </c>
      <c r="T31" s="33">
        <v>101.4</v>
      </c>
      <c r="U31" s="33">
        <v>16.21866</v>
      </c>
      <c r="V31" s="33">
        <f t="shared" si="18"/>
        <v>15.994733727810651</v>
      </c>
      <c r="W31" s="33">
        <v>105183.5</v>
      </c>
      <c r="X31" s="33">
        <v>25659.373090000001</v>
      </c>
      <c r="Y31" s="33">
        <f t="shared" si="19"/>
        <v>24.394865249777769</v>
      </c>
      <c r="Z31" s="33">
        <v>202.8</v>
      </c>
      <c r="AA31" s="33">
        <v>37.87726</v>
      </c>
      <c r="AB31" s="32">
        <f t="shared" si="20"/>
        <v>18.67714990138067</v>
      </c>
      <c r="AC31" s="33"/>
      <c r="AD31" s="33"/>
      <c r="AE31" s="33"/>
      <c r="AF31" s="33">
        <v>214.8</v>
      </c>
      <c r="AG31" s="33">
        <v>37.874660000000006</v>
      </c>
      <c r="AH31" s="33">
        <f t="shared" si="21"/>
        <v>17.632523277467413</v>
      </c>
      <c r="AI31" s="33">
        <v>3171.7</v>
      </c>
      <c r="AJ31" s="33">
        <v>1564.5</v>
      </c>
      <c r="AK31" s="33">
        <f t="shared" si="22"/>
        <v>49.326859412933132</v>
      </c>
      <c r="AL31" s="33">
        <v>221.6</v>
      </c>
      <c r="AM31" s="33">
        <v>53.450060000000001</v>
      </c>
      <c r="AN31" s="33">
        <f t="shared" si="23"/>
        <v>24.120063176895307</v>
      </c>
      <c r="AO31" s="33">
        <v>213</v>
      </c>
      <c r="AP31" s="33"/>
      <c r="AQ31" s="33">
        <f t="shared" si="24"/>
        <v>0</v>
      </c>
      <c r="AR31" s="33">
        <v>753.9</v>
      </c>
      <c r="AS31" s="33">
        <v>180</v>
      </c>
      <c r="AT31" s="33">
        <f t="shared" si="25"/>
        <v>23.875845602865102</v>
      </c>
      <c r="AU31" s="33"/>
      <c r="AV31" s="33"/>
      <c r="AW31" s="33"/>
      <c r="AX31" s="33"/>
      <c r="AY31" s="33"/>
      <c r="AZ31" s="33"/>
      <c r="BA31" s="33">
        <v>212.8</v>
      </c>
      <c r="BB31" s="33">
        <v>40.339500000000001</v>
      </c>
      <c r="BC31" s="33">
        <f t="shared" si="26"/>
        <v>18.956531954887218</v>
      </c>
      <c r="BD31" s="33">
        <v>224.9</v>
      </c>
      <c r="BE31" s="33">
        <v>32.700000000000003</v>
      </c>
      <c r="BF31" s="33">
        <f t="shared" si="27"/>
        <v>14.539795464650956</v>
      </c>
      <c r="BG31" s="33">
        <v>0.7</v>
      </c>
      <c r="BH31" s="33"/>
      <c r="BI31" s="33">
        <f t="shared" si="30"/>
        <v>0</v>
      </c>
      <c r="BJ31" s="33">
        <v>26.8</v>
      </c>
      <c r="BK31" s="33"/>
      <c r="BL31" s="33">
        <f t="shared" si="31"/>
        <v>0</v>
      </c>
    </row>
    <row r="32" spans="1:64" ht="15.75" x14ac:dyDescent="0.25">
      <c r="A32" s="76" t="s">
        <v>146</v>
      </c>
      <c r="B32" s="33">
        <f t="shared" si="12"/>
        <v>275399.2</v>
      </c>
      <c r="C32" s="33">
        <f t="shared" si="13"/>
        <v>50845.929019999996</v>
      </c>
      <c r="D32" s="33">
        <f t="shared" si="0"/>
        <v>18.462627712789288</v>
      </c>
      <c r="E32" s="33">
        <v>1142.2</v>
      </c>
      <c r="F32" s="33">
        <v>271.3</v>
      </c>
      <c r="G32" s="33">
        <f t="shared" si="14"/>
        <v>23.752407634389776</v>
      </c>
      <c r="H32" s="33">
        <v>276.39999999999998</v>
      </c>
      <c r="I32" s="33">
        <v>61.128</v>
      </c>
      <c r="J32" s="33">
        <f t="shared" si="15"/>
        <v>22.115774240231552</v>
      </c>
      <c r="K32" s="33">
        <v>3318.7</v>
      </c>
      <c r="L32" s="33">
        <v>815.33</v>
      </c>
      <c r="M32" s="33">
        <f t="shared" si="16"/>
        <v>24.567752433181671</v>
      </c>
      <c r="N32" s="33">
        <v>67364.600000000006</v>
      </c>
      <c r="O32" s="33">
        <v>12000</v>
      </c>
      <c r="P32" s="33">
        <f t="shared" si="2"/>
        <v>17.813510360040734</v>
      </c>
      <c r="Q32" s="33">
        <v>4750.8999999999996</v>
      </c>
      <c r="R32" s="33">
        <v>1128.3389999999999</v>
      </c>
      <c r="S32" s="33">
        <f t="shared" si="17"/>
        <v>23.750005262160855</v>
      </c>
      <c r="T32" s="33">
        <v>253.5</v>
      </c>
      <c r="U32" s="33">
        <v>62.319000000000003</v>
      </c>
      <c r="V32" s="33">
        <f t="shared" si="18"/>
        <v>24.583431952662725</v>
      </c>
      <c r="W32" s="33">
        <v>189385.1</v>
      </c>
      <c r="X32" s="33">
        <v>34112.932000000001</v>
      </c>
      <c r="Y32" s="33">
        <f t="shared" si="19"/>
        <v>18.012468773942615</v>
      </c>
      <c r="Z32" s="33">
        <v>608.4</v>
      </c>
      <c r="AA32" s="33">
        <v>117.61841</v>
      </c>
      <c r="AB32" s="32">
        <f t="shared" si="20"/>
        <v>19.33241452991453</v>
      </c>
      <c r="AC32" s="33">
        <v>101.1</v>
      </c>
      <c r="AD32" s="33"/>
      <c r="AE32" s="33">
        <f t="shared" si="28"/>
        <v>0</v>
      </c>
      <c r="AF32" s="33">
        <v>214.8</v>
      </c>
      <c r="AG32" s="33">
        <v>46.942839999999997</v>
      </c>
      <c r="AH32" s="33">
        <f t="shared" si="21"/>
        <v>21.854208566108007</v>
      </c>
      <c r="AI32" s="33">
        <v>4526.8</v>
      </c>
      <c r="AJ32" s="33">
        <v>1521</v>
      </c>
      <c r="AK32" s="33">
        <f t="shared" si="22"/>
        <v>33.599893964831665</v>
      </c>
      <c r="AL32" s="33">
        <v>417.6</v>
      </c>
      <c r="AM32" s="33">
        <v>96.863799999999998</v>
      </c>
      <c r="AN32" s="33">
        <f t="shared" si="23"/>
        <v>23.195354406130267</v>
      </c>
      <c r="AO32" s="33">
        <v>213</v>
      </c>
      <c r="AP32" s="33">
        <v>42.5</v>
      </c>
      <c r="AQ32" s="33">
        <f t="shared" si="24"/>
        <v>19.953051643192488</v>
      </c>
      <c r="AR32" s="33">
        <v>1403</v>
      </c>
      <c r="AS32" s="33">
        <v>333</v>
      </c>
      <c r="AT32" s="33">
        <f t="shared" si="25"/>
        <v>23.734853884533145</v>
      </c>
      <c r="AU32" s="33">
        <v>810.7</v>
      </c>
      <c r="AV32" s="33">
        <v>150.19999999999999</v>
      </c>
      <c r="AW32" s="33">
        <f t="shared" si="29"/>
        <v>18.527198717158008</v>
      </c>
      <c r="AX32" s="33"/>
      <c r="AY32" s="33"/>
      <c r="AZ32" s="33"/>
      <c r="BA32" s="33">
        <v>212.8</v>
      </c>
      <c r="BB32" s="33">
        <v>43.755969999999998</v>
      </c>
      <c r="BC32" s="33">
        <f t="shared" si="26"/>
        <v>20.562015977443608</v>
      </c>
      <c r="BD32" s="33">
        <v>224.9</v>
      </c>
      <c r="BE32" s="33">
        <v>42.7</v>
      </c>
      <c r="BF32" s="33">
        <f t="shared" si="27"/>
        <v>18.986216096042686</v>
      </c>
      <c r="BG32" s="33">
        <v>4.5</v>
      </c>
      <c r="BH32" s="33"/>
      <c r="BI32" s="33">
        <f t="shared" si="30"/>
        <v>0</v>
      </c>
      <c r="BJ32" s="33">
        <v>170.2</v>
      </c>
      <c r="BK32" s="33"/>
      <c r="BL32" s="33">
        <f t="shared" si="31"/>
        <v>0</v>
      </c>
    </row>
    <row r="33" spans="1:64" ht="15.75" x14ac:dyDescent="0.25">
      <c r="A33" s="76" t="s">
        <v>147</v>
      </c>
      <c r="B33" s="33">
        <f t="shared" si="12"/>
        <v>207891.59999999998</v>
      </c>
      <c r="C33" s="33">
        <f t="shared" si="13"/>
        <v>41403.326099999998</v>
      </c>
      <c r="D33" s="33">
        <f t="shared" si="0"/>
        <v>19.915824448895485</v>
      </c>
      <c r="E33" s="33">
        <v>1170.5999999999999</v>
      </c>
      <c r="F33" s="33">
        <v>234.6</v>
      </c>
      <c r="G33" s="33">
        <f t="shared" si="14"/>
        <v>20.041004613018963</v>
      </c>
      <c r="H33" s="33">
        <v>181</v>
      </c>
      <c r="I33" s="33">
        <v>20.698979999999999</v>
      </c>
      <c r="J33" s="33">
        <f t="shared" si="15"/>
        <v>11.435900552486187</v>
      </c>
      <c r="K33" s="33">
        <v>4198.8</v>
      </c>
      <c r="L33" s="33">
        <v>1032.405</v>
      </c>
      <c r="M33" s="33">
        <f t="shared" si="16"/>
        <v>24.58809659902829</v>
      </c>
      <c r="N33" s="33">
        <v>49727.8</v>
      </c>
      <c r="O33" s="33">
        <v>7082.2</v>
      </c>
      <c r="P33" s="33">
        <f t="shared" si="2"/>
        <v>14.241933083707703</v>
      </c>
      <c r="Q33" s="33">
        <v>3433</v>
      </c>
      <c r="R33" s="33">
        <v>961.24</v>
      </c>
      <c r="S33" s="33">
        <f t="shared" si="17"/>
        <v>28.000000000000004</v>
      </c>
      <c r="T33" s="33">
        <v>202.9</v>
      </c>
      <c r="U33" s="33">
        <v>24.87153</v>
      </c>
      <c r="V33" s="33">
        <f t="shared" si="18"/>
        <v>12.258023656973878</v>
      </c>
      <c r="W33" s="33">
        <v>144860.1</v>
      </c>
      <c r="X33" s="33">
        <v>30908.35225</v>
      </c>
      <c r="Y33" s="33">
        <f t="shared" si="19"/>
        <v>21.336691228295436</v>
      </c>
      <c r="Z33" s="33">
        <v>405.6</v>
      </c>
      <c r="AA33" s="33">
        <v>53.419330000000002</v>
      </c>
      <c r="AB33" s="32">
        <f t="shared" si="20"/>
        <v>13.170446252465485</v>
      </c>
      <c r="AC33" s="33">
        <v>61.3</v>
      </c>
      <c r="AD33" s="33"/>
      <c r="AE33" s="33">
        <f t="shared" si="28"/>
        <v>0</v>
      </c>
      <c r="AF33" s="33">
        <v>214.8</v>
      </c>
      <c r="AG33" s="33">
        <v>41.104519999999994</v>
      </c>
      <c r="AH33" s="33">
        <f t="shared" si="21"/>
        <v>19.136182495344503</v>
      </c>
      <c r="AI33" s="33">
        <v>1686.9</v>
      </c>
      <c r="AJ33" s="33">
        <v>679.6</v>
      </c>
      <c r="AK33" s="33">
        <f t="shared" si="22"/>
        <v>40.286916829687591</v>
      </c>
      <c r="AL33" s="33">
        <v>221.6</v>
      </c>
      <c r="AM33" s="33">
        <v>40.923730000000006</v>
      </c>
      <c r="AN33" s="33">
        <f t="shared" si="23"/>
        <v>18.467387184115527</v>
      </c>
      <c r="AO33" s="33">
        <v>213</v>
      </c>
      <c r="AP33" s="33">
        <v>46.7</v>
      </c>
      <c r="AQ33" s="33">
        <f t="shared" si="24"/>
        <v>21.924882629107984</v>
      </c>
      <c r="AR33" s="33">
        <v>826.5</v>
      </c>
      <c r="AS33" s="33">
        <v>195</v>
      </c>
      <c r="AT33" s="33">
        <f t="shared" si="25"/>
        <v>23.593466424682397</v>
      </c>
      <c r="AU33" s="33"/>
      <c r="AV33" s="33"/>
      <c r="AW33" s="33"/>
      <c r="AX33" s="33"/>
      <c r="AY33" s="33"/>
      <c r="AZ33" s="33"/>
      <c r="BA33" s="33">
        <v>212.8</v>
      </c>
      <c r="BB33" s="33">
        <v>42.110759999999999</v>
      </c>
      <c r="BC33" s="33">
        <f t="shared" si="26"/>
        <v>19.788890977443607</v>
      </c>
      <c r="BD33" s="33">
        <v>224.9</v>
      </c>
      <c r="BE33" s="33">
        <v>40.1</v>
      </c>
      <c r="BF33" s="33">
        <f t="shared" si="27"/>
        <v>17.830146731880838</v>
      </c>
      <c r="BG33" s="33">
        <v>1.3</v>
      </c>
      <c r="BH33" s="33"/>
      <c r="BI33" s="33">
        <f t="shared" si="30"/>
        <v>0</v>
      </c>
      <c r="BJ33" s="33">
        <v>48.7</v>
      </c>
      <c r="BK33" s="33"/>
      <c r="BL33" s="33">
        <f t="shared" si="31"/>
        <v>0</v>
      </c>
    </row>
    <row r="34" spans="1:64" ht="15.75" x14ac:dyDescent="0.25">
      <c r="A34" s="76" t="s">
        <v>148</v>
      </c>
      <c r="B34" s="33">
        <f t="shared" si="12"/>
        <v>179578.19999999998</v>
      </c>
      <c r="C34" s="33">
        <f t="shared" si="13"/>
        <v>42123.506119999998</v>
      </c>
      <c r="D34" s="33">
        <f t="shared" si="0"/>
        <v>23.456915215766728</v>
      </c>
      <c r="E34" s="33">
        <v>894</v>
      </c>
      <c r="F34" s="33">
        <v>204.6</v>
      </c>
      <c r="G34" s="33">
        <f t="shared" si="14"/>
        <v>22.885906040268456</v>
      </c>
      <c r="H34" s="33">
        <v>124.2</v>
      </c>
      <c r="I34" s="33">
        <v>16.629470000000001</v>
      </c>
      <c r="J34" s="33">
        <f t="shared" si="15"/>
        <v>13.389267310789052</v>
      </c>
      <c r="K34" s="33">
        <v>2845.3</v>
      </c>
      <c r="L34" s="33">
        <v>462.07465000000002</v>
      </c>
      <c r="M34" s="33">
        <f t="shared" si="16"/>
        <v>16.239927248444801</v>
      </c>
      <c r="N34" s="33">
        <v>33390.5</v>
      </c>
      <c r="O34" s="33">
        <v>6207.2</v>
      </c>
      <c r="P34" s="33">
        <f t="shared" si="2"/>
        <v>18.589718632545186</v>
      </c>
      <c r="Q34" s="33">
        <v>3716.4</v>
      </c>
      <c r="R34" s="33">
        <v>1004.80463</v>
      </c>
      <c r="S34" s="33">
        <f t="shared" si="17"/>
        <v>27.037042029921427</v>
      </c>
      <c r="T34" s="33">
        <v>152.1</v>
      </c>
      <c r="U34" s="33">
        <v>22.82601</v>
      </c>
      <c r="V34" s="33">
        <f t="shared" si="18"/>
        <v>15.007238658777123</v>
      </c>
      <c r="W34" s="33">
        <v>136135.6</v>
      </c>
      <c r="X34" s="33">
        <v>33709.224880000002</v>
      </c>
      <c r="Y34" s="33">
        <f t="shared" si="19"/>
        <v>24.761506086578382</v>
      </c>
      <c r="Z34" s="33">
        <v>202.8</v>
      </c>
      <c r="AA34" s="33">
        <v>30.706759999999999</v>
      </c>
      <c r="AB34" s="32">
        <f t="shared" si="20"/>
        <v>15.141400394477317</v>
      </c>
      <c r="AC34" s="33"/>
      <c r="AD34" s="33"/>
      <c r="AE34" s="33"/>
      <c r="AF34" s="33">
        <v>214.8</v>
      </c>
      <c r="AG34" s="33">
        <v>43.022959999999998</v>
      </c>
      <c r="AH34" s="33">
        <f t="shared" si="21"/>
        <v>20.029310986964617</v>
      </c>
      <c r="AI34" s="33">
        <v>347.6</v>
      </c>
      <c r="AJ34" s="33">
        <v>105.7</v>
      </c>
      <c r="AK34" s="33">
        <f t="shared" si="22"/>
        <v>30.408515535097813</v>
      </c>
      <c r="AL34" s="33">
        <v>221.6</v>
      </c>
      <c r="AM34" s="33">
        <v>40.072960000000002</v>
      </c>
      <c r="AN34" s="33">
        <f t="shared" si="23"/>
        <v>18.083465703971122</v>
      </c>
      <c r="AO34" s="33">
        <v>213</v>
      </c>
      <c r="AP34" s="33">
        <v>40.1</v>
      </c>
      <c r="AQ34" s="33">
        <f t="shared" si="24"/>
        <v>18.826291079812208</v>
      </c>
      <c r="AR34" s="33">
        <v>632.6</v>
      </c>
      <c r="AS34" s="33">
        <v>150</v>
      </c>
      <c r="AT34" s="33">
        <f t="shared" si="25"/>
        <v>23.71166613974075</v>
      </c>
      <c r="AU34" s="33"/>
      <c r="AV34" s="33"/>
      <c r="AW34" s="33"/>
      <c r="AX34" s="33"/>
      <c r="AY34" s="33"/>
      <c r="AZ34" s="33"/>
      <c r="BA34" s="33">
        <v>212.8</v>
      </c>
      <c r="BB34" s="33">
        <v>42.443800000000003</v>
      </c>
      <c r="BC34" s="33">
        <f t="shared" si="26"/>
        <v>19.945394736842108</v>
      </c>
      <c r="BD34" s="33">
        <v>224.9</v>
      </c>
      <c r="BE34" s="33">
        <v>44.1</v>
      </c>
      <c r="BF34" s="33">
        <f t="shared" si="27"/>
        <v>19.60871498443753</v>
      </c>
      <c r="BG34" s="33">
        <v>1.3</v>
      </c>
      <c r="BH34" s="33"/>
      <c r="BI34" s="33">
        <f t="shared" si="30"/>
        <v>0</v>
      </c>
      <c r="BJ34" s="33">
        <v>48.7</v>
      </c>
      <c r="BK34" s="33"/>
      <c r="BL34" s="33">
        <f t="shared" si="31"/>
        <v>0</v>
      </c>
    </row>
    <row r="35" spans="1:64" ht="15.75" x14ac:dyDescent="0.25">
      <c r="A35" s="76" t="s">
        <v>149</v>
      </c>
      <c r="B35" s="33">
        <f t="shared" si="12"/>
        <v>296898</v>
      </c>
      <c r="C35" s="33">
        <f t="shared" si="13"/>
        <v>61822.109700000001</v>
      </c>
      <c r="D35" s="33">
        <f t="shared" si="0"/>
        <v>20.822676373704102</v>
      </c>
      <c r="E35" s="33">
        <v>2169</v>
      </c>
      <c r="F35" s="33">
        <v>347.4</v>
      </c>
      <c r="G35" s="33">
        <f t="shared" si="14"/>
        <v>16.016597510373444</v>
      </c>
      <c r="H35" s="33">
        <v>289.8</v>
      </c>
      <c r="I35" s="33">
        <v>56.99727</v>
      </c>
      <c r="J35" s="33">
        <f t="shared" si="15"/>
        <v>19.667795031055903</v>
      </c>
      <c r="K35" s="33">
        <v>4649.2</v>
      </c>
      <c r="L35" s="33">
        <v>1345.5920000000001</v>
      </c>
      <c r="M35" s="33">
        <f t="shared" si="16"/>
        <v>28.942441710401795</v>
      </c>
      <c r="N35" s="33">
        <v>57090.3</v>
      </c>
      <c r="O35" s="33">
        <v>13679.9</v>
      </c>
      <c r="P35" s="33">
        <f t="shared" si="2"/>
        <v>23.961863924344414</v>
      </c>
      <c r="Q35" s="33">
        <v>5111</v>
      </c>
      <c r="R35" s="33">
        <v>1173.4187899999999</v>
      </c>
      <c r="S35" s="33">
        <f t="shared" si="17"/>
        <v>22.958692819409116</v>
      </c>
      <c r="T35" s="33">
        <v>253.5</v>
      </c>
      <c r="U35" s="33">
        <v>54.398519999999998</v>
      </c>
      <c r="V35" s="33">
        <f t="shared" si="18"/>
        <v>21.458982248520709</v>
      </c>
      <c r="W35" s="33">
        <v>211642.9</v>
      </c>
      <c r="X35" s="33">
        <v>40947.153009999995</v>
      </c>
      <c r="Y35" s="33">
        <f t="shared" si="19"/>
        <v>19.347284038349503</v>
      </c>
      <c r="Z35" s="33">
        <v>608.4</v>
      </c>
      <c r="AA35" s="33">
        <v>104.56852000000001</v>
      </c>
      <c r="AB35" s="32">
        <f t="shared" si="20"/>
        <v>17.187462195923736</v>
      </c>
      <c r="AC35" s="33">
        <v>11.3</v>
      </c>
      <c r="AD35" s="33"/>
      <c r="AE35" s="33">
        <f t="shared" si="28"/>
        <v>0</v>
      </c>
      <c r="AF35" s="33">
        <v>416.8</v>
      </c>
      <c r="AG35" s="33">
        <v>102.24760999999999</v>
      </c>
      <c r="AH35" s="33">
        <f t="shared" si="21"/>
        <v>24.53157629558541</v>
      </c>
      <c r="AI35" s="33">
        <v>10524.5</v>
      </c>
      <c r="AJ35" s="33">
        <v>3265.3</v>
      </c>
      <c r="AK35" s="33">
        <f t="shared" si="22"/>
        <v>31.025701933583544</v>
      </c>
      <c r="AL35" s="33">
        <v>417.6</v>
      </c>
      <c r="AM35" s="33">
        <v>41.625279999999997</v>
      </c>
      <c r="AN35" s="33">
        <f t="shared" si="23"/>
        <v>9.9677394636015304</v>
      </c>
      <c r="AO35" s="33">
        <v>213</v>
      </c>
      <c r="AP35" s="33">
        <v>49.4</v>
      </c>
      <c r="AQ35" s="33">
        <f t="shared" si="24"/>
        <v>23.1924882629108</v>
      </c>
      <c r="AR35" s="33">
        <v>2002.6</v>
      </c>
      <c r="AS35" s="33">
        <v>477</v>
      </c>
      <c r="AT35" s="33">
        <f t="shared" si="25"/>
        <v>23.819035254169581</v>
      </c>
      <c r="AU35" s="33">
        <v>810.7</v>
      </c>
      <c r="AV35" s="33">
        <v>86</v>
      </c>
      <c r="AW35" s="33">
        <f t="shared" si="29"/>
        <v>10.608116442580485</v>
      </c>
      <c r="AX35" s="33"/>
      <c r="AY35" s="33"/>
      <c r="AZ35" s="33"/>
      <c r="BA35" s="33">
        <v>212.8</v>
      </c>
      <c r="BB35" s="33">
        <v>47.2087</v>
      </c>
      <c r="BC35" s="33">
        <f t="shared" si="26"/>
        <v>22.184539473684207</v>
      </c>
      <c r="BD35" s="33">
        <v>224.9</v>
      </c>
      <c r="BE35" s="33">
        <v>43.9</v>
      </c>
      <c r="BF35" s="33">
        <f t="shared" si="27"/>
        <v>19.519786571809693</v>
      </c>
      <c r="BG35" s="33">
        <v>6.5</v>
      </c>
      <c r="BH35" s="33"/>
      <c r="BI35" s="33">
        <f t="shared" si="30"/>
        <v>0</v>
      </c>
      <c r="BJ35" s="33">
        <v>243.2</v>
      </c>
      <c r="BK35" s="33"/>
      <c r="BL35" s="33">
        <f t="shared" si="31"/>
        <v>0</v>
      </c>
    </row>
    <row r="36" spans="1:64" ht="15.75" x14ac:dyDescent="0.25">
      <c r="A36" s="76" t="s">
        <v>150</v>
      </c>
      <c r="B36" s="33">
        <f t="shared" si="12"/>
        <v>160192.89999999997</v>
      </c>
      <c r="C36" s="33">
        <f t="shared" si="13"/>
        <v>33202.627820000002</v>
      </c>
      <c r="D36" s="33">
        <f t="shared" si="0"/>
        <v>20.726653815493702</v>
      </c>
      <c r="E36" s="33">
        <v>491.5</v>
      </c>
      <c r="F36" s="33">
        <v>97</v>
      </c>
      <c r="G36" s="33">
        <f t="shared" si="14"/>
        <v>19.735503560528993</v>
      </c>
      <c r="H36" s="33">
        <v>93.8</v>
      </c>
      <c r="I36" s="33">
        <v>11.994680000000001</v>
      </c>
      <c r="J36" s="33">
        <f t="shared" si="15"/>
        <v>12.787505330490406</v>
      </c>
      <c r="K36" s="33">
        <v>1262.0999999999999</v>
      </c>
      <c r="L36" s="33">
        <v>151.35599999999999</v>
      </c>
      <c r="M36" s="33">
        <f t="shared" si="16"/>
        <v>11.992393629664845</v>
      </c>
      <c r="N36" s="33">
        <v>39369.9</v>
      </c>
      <c r="O36" s="33">
        <v>7939.7</v>
      </c>
      <c r="P36" s="33">
        <f t="shared" si="2"/>
        <v>20.166929557860193</v>
      </c>
      <c r="Q36" s="33">
        <v>2885</v>
      </c>
      <c r="R36" s="33">
        <v>665.38548000000003</v>
      </c>
      <c r="S36" s="33">
        <f t="shared" si="17"/>
        <v>23.063621490467938</v>
      </c>
      <c r="T36" s="33">
        <v>101.4</v>
      </c>
      <c r="U36" s="33">
        <v>15.2334</v>
      </c>
      <c r="V36" s="33">
        <f t="shared" si="18"/>
        <v>15.023076923076923</v>
      </c>
      <c r="W36" s="33">
        <v>111386.3</v>
      </c>
      <c r="X36" s="33">
        <v>23424.342109999998</v>
      </c>
      <c r="Y36" s="33">
        <f t="shared" si="19"/>
        <v>21.029823335544855</v>
      </c>
      <c r="Z36" s="33">
        <v>202.8</v>
      </c>
      <c r="AA36" s="33">
        <v>19.580410000000001</v>
      </c>
      <c r="AB36" s="32">
        <f t="shared" si="20"/>
        <v>9.6550345167652853</v>
      </c>
      <c r="AC36" s="33"/>
      <c r="AD36" s="33"/>
      <c r="AE36" s="33"/>
      <c r="AF36" s="33">
        <v>214.8</v>
      </c>
      <c r="AG36" s="33">
        <v>43.396260000000005</v>
      </c>
      <c r="AH36" s="33">
        <f t="shared" si="21"/>
        <v>20.203100558659219</v>
      </c>
      <c r="AI36" s="33">
        <v>2485.1999999999998</v>
      </c>
      <c r="AJ36" s="33">
        <v>492.8</v>
      </c>
      <c r="AK36" s="33">
        <f t="shared" si="22"/>
        <v>19.829389988733304</v>
      </c>
      <c r="AL36" s="33">
        <v>221.6</v>
      </c>
      <c r="AM36" s="33">
        <v>39.598239999999997</v>
      </c>
      <c r="AN36" s="33">
        <f t="shared" si="23"/>
        <v>17.869241877256318</v>
      </c>
      <c r="AO36" s="33">
        <v>213</v>
      </c>
      <c r="AP36" s="33">
        <v>39.299999999999997</v>
      </c>
      <c r="AQ36" s="33">
        <f t="shared" si="24"/>
        <v>18.450704225352112</v>
      </c>
      <c r="AR36" s="33">
        <v>777.8</v>
      </c>
      <c r="AS36" s="33">
        <v>186</v>
      </c>
      <c r="AT36" s="33">
        <f t="shared" si="25"/>
        <v>23.913602468500901</v>
      </c>
      <c r="AU36" s="33"/>
      <c r="AV36" s="33"/>
      <c r="AW36" s="33"/>
      <c r="AX36" s="33"/>
      <c r="AY36" s="33"/>
      <c r="AZ36" s="33"/>
      <c r="BA36" s="33">
        <v>212.8</v>
      </c>
      <c r="BB36" s="33">
        <v>38.841239999999999</v>
      </c>
      <c r="BC36" s="33">
        <f t="shared" si="26"/>
        <v>18.252462406015034</v>
      </c>
      <c r="BD36" s="33">
        <v>224.9</v>
      </c>
      <c r="BE36" s="33">
        <v>38.1</v>
      </c>
      <c r="BF36" s="33">
        <f t="shared" si="27"/>
        <v>16.94086260560249</v>
      </c>
      <c r="BG36" s="33">
        <v>1.3</v>
      </c>
      <c r="BH36" s="33"/>
      <c r="BI36" s="33">
        <f t="shared" si="30"/>
        <v>0</v>
      </c>
      <c r="BJ36" s="33">
        <v>48.7</v>
      </c>
      <c r="BK36" s="33"/>
      <c r="BL36" s="33">
        <f t="shared" si="31"/>
        <v>0</v>
      </c>
    </row>
    <row r="37" spans="1:64" ht="15.75" x14ac:dyDescent="0.25">
      <c r="A37" s="76" t="s">
        <v>151</v>
      </c>
      <c r="B37" s="33">
        <f t="shared" si="12"/>
        <v>452118.8</v>
      </c>
      <c r="C37" s="33">
        <f t="shared" si="13"/>
        <v>98399.328219999996</v>
      </c>
      <c r="D37" s="33">
        <f t="shared" si="0"/>
        <v>21.764042596768814</v>
      </c>
      <c r="E37" s="33">
        <v>1659.7</v>
      </c>
      <c r="F37" s="33">
        <v>376</v>
      </c>
      <c r="G37" s="33">
        <f t="shared" si="14"/>
        <v>22.654696631921432</v>
      </c>
      <c r="H37" s="33">
        <v>422.7</v>
      </c>
      <c r="I37" s="33">
        <v>77.888729999999995</v>
      </c>
      <c r="J37" s="33">
        <f t="shared" si="15"/>
        <v>18.426479772888573</v>
      </c>
      <c r="K37" s="33">
        <v>9081.7999999999993</v>
      </c>
      <c r="L37" s="33">
        <v>1628.5062600000001</v>
      </c>
      <c r="M37" s="33">
        <f t="shared" si="16"/>
        <v>17.931536259331853</v>
      </c>
      <c r="N37" s="33">
        <v>110470.5</v>
      </c>
      <c r="O37" s="33">
        <v>21233.599999999999</v>
      </c>
      <c r="P37" s="33">
        <f t="shared" si="2"/>
        <v>19.221059015755337</v>
      </c>
      <c r="Q37" s="33">
        <v>7342.5</v>
      </c>
      <c r="R37" s="33">
        <v>1516.4612299999999</v>
      </c>
      <c r="S37" s="33">
        <f t="shared" si="17"/>
        <v>20.653200272386787</v>
      </c>
      <c r="T37" s="33">
        <v>507</v>
      </c>
      <c r="U37" s="33">
        <v>65.282879999999992</v>
      </c>
      <c r="V37" s="33">
        <f t="shared" si="18"/>
        <v>12.876307692307689</v>
      </c>
      <c r="W37" s="33">
        <v>309753.5</v>
      </c>
      <c r="X37" s="33">
        <v>69597.368799999997</v>
      </c>
      <c r="Y37" s="33">
        <f t="shared" si="19"/>
        <v>22.468630314104601</v>
      </c>
      <c r="Z37" s="33">
        <v>1014.1</v>
      </c>
      <c r="AA37" s="33">
        <v>171.73089000000002</v>
      </c>
      <c r="AB37" s="32">
        <f t="shared" si="20"/>
        <v>16.934315156296226</v>
      </c>
      <c r="AC37" s="33"/>
      <c r="AD37" s="33"/>
      <c r="AE37" s="33"/>
      <c r="AF37" s="33">
        <v>214.8</v>
      </c>
      <c r="AG37" s="33">
        <v>49.83426</v>
      </c>
      <c r="AH37" s="33">
        <f t="shared" si="21"/>
        <v>23.200307262569829</v>
      </c>
      <c r="AI37" s="33">
        <v>7584.7</v>
      </c>
      <c r="AJ37" s="33">
        <v>2799.9</v>
      </c>
      <c r="AK37" s="33">
        <f t="shared" si="22"/>
        <v>36.915105409574537</v>
      </c>
      <c r="AL37" s="33">
        <v>607.1</v>
      </c>
      <c r="AM37" s="33">
        <v>107.45627</v>
      </c>
      <c r="AN37" s="33">
        <f t="shared" si="23"/>
        <v>17.699929171470927</v>
      </c>
      <c r="AO37" s="33">
        <v>213</v>
      </c>
      <c r="AP37" s="33">
        <v>45.7</v>
      </c>
      <c r="AQ37" s="33">
        <f t="shared" si="24"/>
        <v>21.455399061032864</v>
      </c>
      <c r="AR37" s="33">
        <v>2759.7</v>
      </c>
      <c r="AS37" s="33">
        <v>654</v>
      </c>
      <c r="AT37" s="33">
        <f t="shared" si="25"/>
        <v>23.698228068268293</v>
      </c>
      <c r="AU37" s="33"/>
      <c r="AV37" s="33"/>
      <c r="AW37" s="33"/>
      <c r="AX37" s="33"/>
      <c r="AY37" s="33"/>
      <c r="AZ37" s="33"/>
      <c r="BA37" s="33">
        <v>212.8</v>
      </c>
      <c r="BB37" s="33">
        <v>45.698900000000002</v>
      </c>
      <c r="BC37" s="33">
        <f t="shared" si="26"/>
        <v>21.475046992481204</v>
      </c>
      <c r="BD37" s="33">
        <v>224.9</v>
      </c>
      <c r="BE37" s="33">
        <v>29.9</v>
      </c>
      <c r="BF37" s="33">
        <f t="shared" si="27"/>
        <v>13.294797687861271</v>
      </c>
      <c r="BG37" s="33">
        <v>1.3</v>
      </c>
      <c r="BH37" s="33"/>
      <c r="BI37" s="33">
        <v>0</v>
      </c>
      <c r="BJ37" s="33">
        <v>48.7</v>
      </c>
      <c r="BK37" s="33"/>
      <c r="BL37" s="33"/>
    </row>
    <row r="38" spans="1:64" ht="15.75" x14ac:dyDescent="0.25">
      <c r="A38" s="76" t="s">
        <v>152</v>
      </c>
      <c r="B38" s="33">
        <f t="shared" si="12"/>
        <v>168442.09999999998</v>
      </c>
      <c r="C38" s="33">
        <f t="shared" si="13"/>
        <v>27541.638709999999</v>
      </c>
      <c r="D38" s="33">
        <f t="shared" si="0"/>
        <v>16.35080464444459</v>
      </c>
      <c r="E38" s="33">
        <v>1126.8</v>
      </c>
      <c r="F38" s="33">
        <v>252.5</v>
      </c>
      <c r="G38" s="33">
        <f t="shared" si="14"/>
        <v>22.408590699325526</v>
      </c>
      <c r="H38" s="33">
        <v>140.5</v>
      </c>
      <c r="I38" s="33">
        <v>18.11121</v>
      </c>
      <c r="J38" s="33">
        <f t="shared" si="15"/>
        <v>12.890540925266905</v>
      </c>
      <c r="K38" s="33">
        <v>2579.6999999999998</v>
      </c>
      <c r="L38" s="33">
        <v>101.53894</v>
      </c>
      <c r="M38" s="33">
        <f t="shared" si="16"/>
        <v>3.9360755126565103</v>
      </c>
      <c r="N38" s="33">
        <v>35921.4</v>
      </c>
      <c r="O38" s="33">
        <v>5399</v>
      </c>
      <c r="P38" s="33">
        <f t="shared" si="2"/>
        <v>15.030037804762619</v>
      </c>
      <c r="Q38" s="33">
        <v>3445.5</v>
      </c>
      <c r="R38" s="33">
        <v>660.84839999999997</v>
      </c>
      <c r="S38" s="33">
        <f t="shared" si="17"/>
        <v>19.180043535045709</v>
      </c>
      <c r="T38" s="33">
        <v>152.1</v>
      </c>
      <c r="U38" s="33">
        <v>23.516999999999999</v>
      </c>
      <c r="V38" s="33">
        <f t="shared" si="18"/>
        <v>15.461538461538463</v>
      </c>
      <c r="W38" s="33">
        <v>121554.8</v>
      </c>
      <c r="X38" s="33">
        <v>20404.885589999998</v>
      </c>
      <c r="Y38" s="33">
        <f t="shared" si="19"/>
        <v>16.786573290400707</v>
      </c>
      <c r="Z38" s="33">
        <v>405.6</v>
      </c>
      <c r="AA38" s="33">
        <v>50.859679999999997</v>
      </c>
      <c r="AB38" s="32">
        <f t="shared" si="20"/>
        <v>12.539368836291912</v>
      </c>
      <c r="AC38" s="33">
        <v>201.9</v>
      </c>
      <c r="AD38" s="33"/>
      <c r="AE38" s="33"/>
      <c r="AF38" s="33">
        <v>214.8</v>
      </c>
      <c r="AG38" s="33">
        <v>34.375800000000005</v>
      </c>
      <c r="AH38" s="33">
        <f t="shared" si="21"/>
        <v>16.003631284916203</v>
      </c>
      <c r="AI38" s="33">
        <v>971.5</v>
      </c>
      <c r="AJ38" s="33">
        <v>256.10000000000002</v>
      </c>
      <c r="AK38" s="33">
        <f t="shared" si="22"/>
        <v>26.361296963458571</v>
      </c>
      <c r="AL38" s="33">
        <v>221.6</v>
      </c>
      <c r="AM38" s="33">
        <v>41.578969999999998</v>
      </c>
      <c r="AN38" s="33">
        <f t="shared" si="23"/>
        <v>18.763073104693142</v>
      </c>
      <c r="AO38" s="33">
        <v>213</v>
      </c>
      <c r="AP38" s="33">
        <v>35.799999999999997</v>
      </c>
      <c r="AQ38" s="33">
        <f t="shared" si="24"/>
        <v>16.8075117370892</v>
      </c>
      <c r="AR38" s="33">
        <v>805.2</v>
      </c>
      <c r="AS38" s="33">
        <v>192</v>
      </c>
      <c r="AT38" s="33">
        <f t="shared" si="25"/>
        <v>23.845007451564829</v>
      </c>
      <c r="AU38" s="33"/>
      <c r="AV38" s="33"/>
      <c r="AW38" s="33"/>
      <c r="AX38" s="33"/>
      <c r="AY38" s="33"/>
      <c r="AZ38" s="33"/>
      <c r="BA38" s="33">
        <v>212.8</v>
      </c>
      <c r="BB38" s="33">
        <v>35.323120000000003</v>
      </c>
      <c r="BC38" s="33">
        <f t="shared" si="26"/>
        <v>16.59921052631579</v>
      </c>
      <c r="BD38" s="33">
        <v>224.9</v>
      </c>
      <c r="BE38" s="33">
        <v>35.200000000000003</v>
      </c>
      <c r="BF38" s="33">
        <f t="shared" si="27"/>
        <v>15.65140062249889</v>
      </c>
      <c r="BG38" s="33">
        <v>1.3</v>
      </c>
      <c r="BH38" s="33"/>
      <c r="BI38" s="33">
        <v>0</v>
      </c>
      <c r="BJ38" s="33">
        <v>48.7</v>
      </c>
      <c r="BK38" s="33"/>
      <c r="BL38" s="33">
        <f t="shared" si="31"/>
        <v>0</v>
      </c>
    </row>
    <row r="39" spans="1:64" ht="15.75" x14ac:dyDescent="0.25">
      <c r="A39" s="76" t="s">
        <v>153</v>
      </c>
      <c r="B39" s="33">
        <f t="shared" si="12"/>
        <v>109024.00000000003</v>
      </c>
      <c r="C39" s="33">
        <f t="shared" si="13"/>
        <v>22741.468680000002</v>
      </c>
      <c r="D39" s="33">
        <f t="shared" si="0"/>
        <v>20.859139895802755</v>
      </c>
      <c r="E39" s="33">
        <v>633.1</v>
      </c>
      <c r="F39" s="33"/>
      <c r="G39" s="33">
        <f t="shared" si="14"/>
        <v>0</v>
      </c>
      <c r="H39" s="33">
        <v>78.2</v>
      </c>
      <c r="I39" s="33">
        <v>10.84604</v>
      </c>
      <c r="J39" s="33">
        <f t="shared" si="15"/>
        <v>13.869616368286444</v>
      </c>
      <c r="K39" s="33">
        <v>967.4</v>
      </c>
      <c r="L39" s="33">
        <v>72.075050000000005</v>
      </c>
      <c r="M39" s="33">
        <f t="shared" si="16"/>
        <v>7.4503876369650612</v>
      </c>
      <c r="N39" s="33">
        <v>15197.9</v>
      </c>
      <c r="O39" s="33">
        <v>2932.5</v>
      </c>
      <c r="P39" s="33">
        <f t="shared" si="2"/>
        <v>19.295428973739792</v>
      </c>
      <c r="Q39" s="33">
        <v>1845.3</v>
      </c>
      <c r="R39" s="33">
        <v>369.95504</v>
      </c>
      <c r="S39" s="33">
        <f t="shared" si="17"/>
        <v>20.048503766325261</v>
      </c>
      <c r="T39" s="33">
        <v>101.4</v>
      </c>
      <c r="U39" s="33">
        <v>13.158340000000001</v>
      </c>
      <c r="V39" s="33">
        <f t="shared" si="18"/>
        <v>12.976666666666667</v>
      </c>
      <c r="W39" s="33">
        <v>87215.6</v>
      </c>
      <c r="X39" s="33">
        <v>18520.701120000002</v>
      </c>
      <c r="Y39" s="33">
        <f t="shared" si="19"/>
        <v>21.235537128678814</v>
      </c>
      <c r="Z39" s="33">
        <v>202.8</v>
      </c>
      <c r="AA39" s="33">
        <v>48.474470000000004</v>
      </c>
      <c r="AB39" s="32">
        <f t="shared" si="20"/>
        <v>23.902598619329389</v>
      </c>
      <c r="AC39" s="33"/>
      <c r="AD39" s="33"/>
      <c r="AE39" s="33"/>
      <c r="AF39" s="33">
        <v>214.8</v>
      </c>
      <c r="AG39" s="33">
        <v>46.10445</v>
      </c>
      <c r="AH39" s="33">
        <f t="shared" si="21"/>
        <v>21.463896648044692</v>
      </c>
      <c r="AI39" s="33">
        <v>971.6</v>
      </c>
      <c r="AJ39" s="33">
        <v>381.9</v>
      </c>
      <c r="AK39" s="33">
        <f t="shared" si="22"/>
        <v>39.306298888431449</v>
      </c>
      <c r="AL39" s="33">
        <v>221.6</v>
      </c>
      <c r="AM39" s="33">
        <v>44.117359999999998</v>
      </c>
      <c r="AN39" s="33">
        <f t="shared" si="23"/>
        <v>19.9085559566787</v>
      </c>
      <c r="AO39" s="33">
        <v>213</v>
      </c>
      <c r="AP39" s="33">
        <v>48</v>
      </c>
      <c r="AQ39" s="33">
        <f t="shared" si="24"/>
        <v>22.535211267605636</v>
      </c>
      <c r="AR39" s="33">
        <v>673.6</v>
      </c>
      <c r="AS39" s="33">
        <v>159</v>
      </c>
      <c r="AT39" s="33">
        <f t="shared" si="25"/>
        <v>23.604513064133016</v>
      </c>
      <c r="AU39" s="33"/>
      <c r="AV39" s="33"/>
      <c r="AW39" s="33"/>
      <c r="AX39" s="33"/>
      <c r="AY39" s="33"/>
      <c r="AZ39" s="33"/>
      <c r="BA39" s="33">
        <v>212.8</v>
      </c>
      <c r="BB39" s="33">
        <v>45.036809999999996</v>
      </c>
      <c r="BC39" s="33">
        <f t="shared" si="26"/>
        <v>21.163914473684205</v>
      </c>
      <c r="BD39" s="33">
        <v>224.9</v>
      </c>
      <c r="BE39" s="33">
        <v>49.6</v>
      </c>
      <c r="BF39" s="33">
        <f t="shared" si="27"/>
        <v>22.054246331702977</v>
      </c>
      <c r="BG39" s="33">
        <v>1.3</v>
      </c>
      <c r="BH39" s="33"/>
      <c r="BI39" s="33">
        <v>0</v>
      </c>
      <c r="BJ39" s="33">
        <v>48.7</v>
      </c>
      <c r="BK39" s="33"/>
      <c r="BL39" s="33"/>
    </row>
    <row r="40" spans="1:64" ht="15.75" x14ac:dyDescent="0.25">
      <c r="A40" s="76" t="s">
        <v>154</v>
      </c>
      <c r="B40" s="33">
        <f t="shared" si="12"/>
        <v>362727.39999999997</v>
      </c>
      <c r="C40" s="33">
        <f t="shared" si="13"/>
        <v>82729.802360000001</v>
      </c>
      <c r="D40" s="33">
        <f t="shared" si="0"/>
        <v>22.807706933636666</v>
      </c>
      <c r="E40" s="33">
        <v>732.8</v>
      </c>
      <c r="F40" s="33">
        <v>192.5</v>
      </c>
      <c r="G40" s="33">
        <f t="shared" si="14"/>
        <v>26.269104803493455</v>
      </c>
      <c r="H40" s="33">
        <v>355</v>
      </c>
      <c r="I40" s="33">
        <v>74.472909999999999</v>
      </c>
      <c r="J40" s="33">
        <f t="shared" si="15"/>
        <v>20.978284507042254</v>
      </c>
      <c r="K40" s="33">
        <v>6411.9</v>
      </c>
      <c r="L40" s="33">
        <v>1844.5454099999999</v>
      </c>
      <c r="M40" s="33">
        <f t="shared" si="16"/>
        <v>28.767532400692463</v>
      </c>
      <c r="N40" s="33">
        <v>92161.600000000006</v>
      </c>
      <c r="O40" s="33">
        <v>20085.7</v>
      </c>
      <c r="P40" s="33">
        <f t="shared" si="2"/>
        <v>21.794000972205342</v>
      </c>
      <c r="Q40" s="33">
        <v>4748</v>
      </c>
      <c r="R40" s="33">
        <v>911.69385</v>
      </c>
      <c r="S40" s="33">
        <f t="shared" si="17"/>
        <v>19.201639637742208</v>
      </c>
      <c r="T40" s="33">
        <v>354.9</v>
      </c>
      <c r="U40" s="33">
        <v>68.748800000000003</v>
      </c>
      <c r="V40" s="33">
        <f t="shared" si="18"/>
        <v>19.371315863623558</v>
      </c>
      <c r="W40" s="33">
        <v>237862.8</v>
      </c>
      <c r="X40" s="33">
        <v>52045.069950000005</v>
      </c>
      <c r="Y40" s="33">
        <f t="shared" si="19"/>
        <v>21.880289793107625</v>
      </c>
      <c r="Z40" s="33">
        <v>811.3</v>
      </c>
      <c r="AA40" s="33">
        <v>95.930279999999996</v>
      </c>
      <c r="AB40" s="32">
        <f t="shared" si="20"/>
        <v>11.824267225440652</v>
      </c>
      <c r="AC40" s="33">
        <v>59.8</v>
      </c>
      <c r="AD40" s="33">
        <v>0.6</v>
      </c>
      <c r="AE40" s="33">
        <f t="shared" si="28"/>
        <v>1.0033444816053512</v>
      </c>
      <c r="AF40" s="33">
        <v>618.70000000000005</v>
      </c>
      <c r="AG40" s="33">
        <v>103.12898</v>
      </c>
      <c r="AH40" s="33">
        <f t="shared" si="21"/>
        <v>16.668656861160496</v>
      </c>
      <c r="AI40" s="33">
        <v>14727.3</v>
      </c>
      <c r="AJ40" s="33">
        <v>6420.2</v>
      </c>
      <c r="AK40" s="33">
        <f t="shared" si="22"/>
        <v>43.593869887895274</v>
      </c>
      <c r="AL40" s="33">
        <v>607.1</v>
      </c>
      <c r="AM40" s="33">
        <v>149.10666000000001</v>
      </c>
      <c r="AN40" s="33">
        <f t="shared" si="23"/>
        <v>24.560477680777467</v>
      </c>
      <c r="AO40" s="33">
        <v>213</v>
      </c>
      <c r="AP40" s="33">
        <v>37.700000000000003</v>
      </c>
      <c r="AQ40" s="33">
        <f t="shared" si="24"/>
        <v>17.699530516431928</v>
      </c>
      <c r="AR40" s="33">
        <v>2575.5</v>
      </c>
      <c r="AS40" s="33">
        <v>612</v>
      </c>
      <c r="AT40" s="33">
        <f t="shared" si="25"/>
        <v>23.762376237623762</v>
      </c>
      <c r="AU40" s="33">
        <v>0</v>
      </c>
      <c r="AV40" s="33">
        <v>0</v>
      </c>
      <c r="AW40" s="33"/>
      <c r="AX40" s="33"/>
      <c r="AY40" s="33"/>
      <c r="AZ40" s="33"/>
      <c r="BA40" s="33">
        <v>212.8</v>
      </c>
      <c r="BB40" s="33">
        <v>41.005519999999997</v>
      </c>
      <c r="BC40" s="33">
        <f t="shared" si="26"/>
        <v>19.269511278195488</v>
      </c>
      <c r="BD40" s="33">
        <v>224.9</v>
      </c>
      <c r="BE40" s="33">
        <v>47.4</v>
      </c>
      <c r="BF40" s="33">
        <f t="shared" si="27"/>
        <v>21.076033792796796</v>
      </c>
      <c r="BG40" s="33">
        <v>1.3</v>
      </c>
      <c r="BH40" s="33"/>
      <c r="BI40" s="33">
        <v>0</v>
      </c>
      <c r="BJ40" s="33">
        <v>48.7</v>
      </c>
      <c r="BK40" s="33"/>
      <c r="BL40" s="33"/>
    </row>
    <row r="41" spans="1:64" ht="15.75" x14ac:dyDescent="0.25">
      <c r="A41" s="76" t="s">
        <v>155</v>
      </c>
      <c r="B41" s="33">
        <f t="shared" si="12"/>
        <v>162598.19999999995</v>
      </c>
      <c r="C41" s="33">
        <f t="shared" si="13"/>
        <v>44787.828369999996</v>
      </c>
      <c r="D41" s="33">
        <f t="shared" si="0"/>
        <v>27.545094822697919</v>
      </c>
      <c r="E41" s="33">
        <v>951.4</v>
      </c>
      <c r="F41" s="33">
        <v>218.4</v>
      </c>
      <c r="G41" s="33">
        <f t="shared" si="14"/>
        <v>22.955644313643052</v>
      </c>
      <c r="H41" s="33">
        <v>84.3</v>
      </c>
      <c r="I41" s="33">
        <v>11.718</v>
      </c>
      <c r="J41" s="33">
        <f t="shared" si="15"/>
        <v>13.900355871886122</v>
      </c>
      <c r="K41" s="33">
        <v>1383.5</v>
      </c>
      <c r="L41" s="33">
        <v>217.5224</v>
      </c>
      <c r="M41" s="33">
        <f t="shared" si="16"/>
        <v>15.722616552222624</v>
      </c>
      <c r="N41" s="33">
        <v>15988.7</v>
      </c>
      <c r="O41" s="33">
        <v>4456.1000000000004</v>
      </c>
      <c r="P41" s="33">
        <f t="shared" si="2"/>
        <v>27.870308405311249</v>
      </c>
      <c r="Q41" s="33">
        <v>3245.2</v>
      </c>
      <c r="R41" s="33">
        <v>660.12400000000002</v>
      </c>
      <c r="S41" s="33">
        <f t="shared" si="17"/>
        <v>20.341550597805995</v>
      </c>
      <c r="T41" s="33">
        <v>101.4</v>
      </c>
      <c r="U41" s="33">
        <v>11.5878</v>
      </c>
      <c r="V41" s="33">
        <f t="shared" si="18"/>
        <v>11.427810650887572</v>
      </c>
      <c r="W41" s="33">
        <v>137400.29999999999</v>
      </c>
      <c r="X41" s="33">
        <v>38266</v>
      </c>
      <c r="Y41" s="33">
        <f t="shared" si="19"/>
        <v>27.850011972317386</v>
      </c>
      <c r="Z41" s="33">
        <v>202.8</v>
      </c>
      <c r="AA41" s="33">
        <v>30.9573</v>
      </c>
      <c r="AB41" s="32">
        <f t="shared" si="20"/>
        <v>15.264940828402365</v>
      </c>
      <c r="AC41" s="33"/>
      <c r="AD41" s="33"/>
      <c r="AE41" s="33"/>
      <c r="AF41" s="33">
        <v>214.8</v>
      </c>
      <c r="AG41" s="33">
        <v>38.746550000000006</v>
      </c>
      <c r="AH41" s="33">
        <f t="shared" si="21"/>
        <v>18.038431098696464</v>
      </c>
      <c r="AI41" s="33">
        <v>1237.8</v>
      </c>
      <c r="AJ41" s="33">
        <v>509.1</v>
      </c>
      <c r="AK41" s="33">
        <f t="shared" si="22"/>
        <v>41.129423170140576</v>
      </c>
      <c r="AL41" s="33">
        <v>221.6</v>
      </c>
      <c r="AM41" s="33">
        <v>38.746540000000003</v>
      </c>
      <c r="AN41" s="33">
        <f t="shared" si="23"/>
        <v>17.484900722021663</v>
      </c>
      <c r="AO41" s="33">
        <v>213</v>
      </c>
      <c r="AP41" s="33">
        <v>37.700000000000003</v>
      </c>
      <c r="AQ41" s="33">
        <f t="shared" si="24"/>
        <v>17.699530516431928</v>
      </c>
      <c r="AR41" s="33">
        <v>865.7</v>
      </c>
      <c r="AS41" s="33">
        <v>207</v>
      </c>
      <c r="AT41" s="33">
        <f t="shared" si="25"/>
        <v>23.911285664779946</v>
      </c>
      <c r="AU41" s="33">
        <v>0</v>
      </c>
      <c r="AV41" s="33">
        <v>0</v>
      </c>
      <c r="AW41" s="33"/>
      <c r="AX41" s="33"/>
      <c r="AY41" s="33"/>
      <c r="AZ41" s="33"/>
      <c r="BA41" s="33">
        <v>212.8</v>
      </c>
      <c r="BB41" s="33">
        <v>47.425779999999996</v>
      </c>
      <c r="BC41" s="33">
        <f t="shared" si="26"/>
        <v>22.286550751879698</v>
      </c>
      <c r="BD41" s="33">
        <v>224.9</v>
      </c>
      <c r="BE41" s="33">
        <v>36.700000000000003</v>
      </c>
      <c r="BF41" s="33">
        <f t="shared" si="27"/>
        <v>16.318363717207649</v>
      </c>
      <c r="BG41" s="33">
        <v>1.3</v>
      </c>
      <c r="BH41" s="33"/>
      <c r="BI41" s="33">
        <v>0</v>
      </c>
      <c r="BJ41" s="33">
        <v>48.7</v>
      </c>
      <c r="BK41" s="33"/>
      <c r="BL41" s="33"/>
    </row>
    <row r="42" spans="1:64" ht="15.75" x14ac:dyDescent="0.25">
      <c r="A42" s="76" t="s">
        <v>156</v>
      </c>
      <c r="B42" s="33">
        <f t="shared" si="12"/>
        <v>381722.49999999994</v>
      </c>
      <c r="C42" s="33">
        <f t="shared" si="13"/>
        <v>82784.491560000024</v>
      </c>
      <c r="D42" s="33">
        <f t="shared" si="0"/>
        <v>21.687087232217131</v>
      </c>
      <c r="E42" s="33">
        <v>1695.4</v>
      </c>
      <c r="F42" s="33">
        <v>354.2</v>
      </c>
      <c r="G42" s="33">
        <f t="shared" si="14"/>
        <v>20.89182493806771</v>
      </c>
      <c r="H42" s="33">
        <v>401.1</v>
      </c>
      <c r="I42" s="33">
        <v>54.906779999999998</v>
      </c>
      <c r="J42" s="33">
        <f t="shared" si="15"/>
        <v>13.689050112191472</v>
      </c>
      <c r="K42" s="33">
        <v>12260.2</v>
      </c>
      <c r="L42" s="33">
        <v>1150.8574199999998</v>
      </c>
      <c r="M42" s="33">
        <f t="shared" si="16"/>
        <v>9.3869383859969631</v>
      </c>
      <c r="N42" s="33">
        <v>102130.3</v>
      </c>
      <c r="O42" s="33">
        <v>20496.3</v>
      </c>
      <c r="P42" s="33">
        <f t="shared" si="2"/>
        <v>20.068774888549235</v>
      </c>
      <c r="Q42" s="33">
        <v>6476.2</v>
      </c>
      <c r="R42" s="33">
        <v>1699.04386</v>
      </c>
      <c r="S42" s="33">
        <f t="shared" si="17"/>
        <v>26.235197492356633</v>
      </c>
      <c r="T42" s="33">
        <v>354.9</v>
      </c>
      <c r="U42" s="33">
        <v>51.366</v>
      </c>
      <c r="V42" s="33">
        <f t="shared" si="18"/>
        <v>14.473372781065089</v>
      </c>
      <c r="W42" s="33">
        <v>251360</v>
      </c>
      <c r="X42" s="33">
        <v>57250.962520000001</v>
      </c>
      <c r="Y42" s="33">
        <f t="shared" si="19"/>
        <v>22.776480951623171</v>
      </c>
      <c r="Z42" s="33">
        <v>811.3</v>
      </c>
      <c r="AA42" s="33">
        <v>177.59204</v>
      </c>
      <c r="AB42" s="32">
        <f t="shared" si="20"/>
        <v>21.889811413780354</v>
      </c>
      <c r="AC42" s="33"/>
      <c r="AD42" s="33"/>
      <c r="AE42" s="33"/>
      <c r="AF42" s="33">
        <v>214.8</v>
      </c>
      <c r="AG42" s="33">
        <v>45.912939999999999</v>
      </c>
      <c r="AH42" s="33">
        <f t="shared" si="21"/>
        <v>21.374739292364989</v>
      </c>
      <c r="AI42" s="33">
        <v>2338.6999999999998</v>
      </c>
      <c r="AJ42" s="33">
        <v>734.8</v>
      </c>
      <c r="AK42" s="33">
        <f t="shared" si="22"/>
        <v>31.419164493094453</v>
      </c>
      <c r="AL42" s="33">
        <v>607.1</v>
      </c>
      <c r="AM42" s="33">
        <v>111.72817999999999</v>
      </c>
      <c r="AN42" s="33">
        <f t="shared" si="23"/>
        <v>18.403587547356281</v>
      </c>
      <c r="AO42" s="33">
        <v>213</v>
      </c>
      <c r="AP42" s="33">
        <v>6.1</v>
      </c>
      <c r="AQ42" s="33">
        <f t="shared" si="24"/>
        <v>2.8638497652582156</v>
      </c>
      <c r="AR42" s="33">
        <v>2359.5</v>
      </c>
      <c r="AS42" s="33">
        <v>561</v>
      </c>
      <c r="AT42" s="33">
        <f t="shared" si="25"/>
        <v>23.776223776223777</v>
      </c>
      <c r="AU42" s="33">
        <v>0</v>
      </c>
      <c r="AV42" s="33">
        <v>0</v>
      </c>
      <c r="AW42" s="33"/>
      <c r="AX42" s="33"/>
      <c r="AY42" s="33"/>
      <c r="AZ42" s="33"/>
      <c r="BA42" s="33">
        <v>212.8</v>
      </c>
      <c r="BB42" s="33">
        <v>49.62182</v>
      </c>
      <c r="BC42" s="33">
        <f t="shared" si="26"/>
        <v>23.318524436090225</v>
      </c>
      <c r="BD42" s="33">
        <v>224.9</v>
      </c>
      <c r="BE42" s="33">
        <v>40.1</v>
      </c>
      <c r="BF42" s="33">
        <f t="shared" si="27"/>
        <v>17.830146731880838</v>
      </c>
      <c r="BG42" s="33">
        <v>1.6</v>
      </c>
      <c r="BH42" s="33"/>
      <c r="BI42" s="33">
        <v>0</v>
      </c>
      <c r="BJ42" s="33">
        <v>60.7</v>
      </c>
      <c r="BK42" s="33"/>
      <c r="BL42" s="33"/>
    </row>
    <row r="43" spans="1:64" ht="15.75" x14ac:dyDescent="0.25">
      <c r="A43" s="76" t="s">
        <v>157</v>
      </c>
      <c r="B43" s="33">
        <f t="shared" si="12"/>
        <v>178449.29999999996</v>
      </c>
      <c r="C43" s="33">
        <f t="shared" si="13"/>
        <v>35601.742389999992</v>
      </c>
      <c r="D43" s="33">
        <f t="shared" si="0"/>
        <v>19.950620366681182</v>
      </c>
      <c r="E43" s="33">
        <v>1113.2</v>
      </c>
      <c r="F43" s="33">
        <v>256.60000000000002</v>
      </c>
      <c r="G43" s="33">
        <f t="shared" si="14"/>
        <v>23.050664750269494</v>
      </c>
      <c r="H43" s="33">
        <v>278.2</v>
      </c>
      <c r="I43" s="33">
        <v>35.674800000000005</v>
      </c>
      <c r="J43" s="33">
        <f t="shared" si="15"/>
        <v>12.823436376707406</v>
      </c>
      <c r="K43" s="33">
        <v>4608.8</v>
      </c>
      <c r="L43" s="33">
        <v>614.13300000000004</v>
      </c>
      <c r="M43" s="33">
        <f t="shared" si="16"/>
        <v>13.325225655268182</v>
      </c>
      <c r="N43" s="33">
        <v>42026.2</v>
      </c>
      <c r="O43" s="33">
        <v>8999.7999999999993</v>
      </c>
      <c r="P43" s="33">
        <f t="shared" si="2"/>
        <v>21.414736521503251</v>
      </c>
      <c r="Q43" s="33">
        <v>3211.2</v>
      </c>
      <c r="R43" s="33">
        <v>893.56494999999995</v>
      </c>
      <c r="S43" s="33">
        <f t="shared" si="17"/>
        <v>27.826511895864474</v>
      </c>
      <c r="T43" s="33">
        <v>202.9</v>
      </c>
      <c r="U43" s="33">
        <v>26.420180000000002</v>
      </c>
      <c r="V43" s="33">
        <f t="shared" si="18"/>
        <v>13.021281419418434</v>
      </c>
      <c r="W43" s="33">
        <v>120801.2</v>
      </c>
      <c r="X43" s="33">
        <v>23004.606110000001</v>
      </c>
      <c r="Y43" s="33">
        <f t="shared" si="19"/>
        <v>19.043358931864915</v>
      </c>
      <c r="Z43" s="33">
        <v>405.6</v>
      </c>
      <c r="AA43" s="33">
        <v>98.604820000000004</v>
      </c>
      <c r="AB43" s="32">
        <f t="shared" si="20"/>
        <v>24.310853057199211</v>
      </c>
      <c r="AC43" s="33"/>
      <c r="AD43" s="33"/>
      <c r="AE43" s="33"/>
      <c r="AF43" s="33">
        <v>214.8</v>
      </c>
      <c r="AG43" s="33">
        <v>49.425550000000001</v>
      </c>
      <c r="AH43" s="33">
        <f t="shared" si="21"/>
        <v>23.010032588454376</v>
      </c>
      <c r="AI43" s="33">
        <v>3420.1</v>
      </c>
      <c r="AJ43" s="33">
        <v>1121.0999999999999</v>
      </c>
      <c r="AK43" s="33">
        <f t="shared" si="22"/>
        <v>32.779743282360165</v>
      </c>
      <c r="AL43" s="33">
        <v>221.6</v>
      </c>
      <c r="AM43" s="33">
        <v>55.013489999999997</v>
      </c>
      <c r="AN43" s="33">
        <f t="shared" si="23"/>
        <v>24.825582129963898</v>
      </c>
      <c r="AO43" s="33">
        <v>213</v>
      </c>
      <c r="AP43" s="33">
        <v>53.2</v>
      </c>
      <c r="AQ43" s="33">
        <f t="shared" si="24"/>
        <v>24.976525821596248</v>
      </c>
      <c r="AR43" s="33">
        <v>1244.8</v>
      </c>
      <c r="AS43" s="33">
        <v>297</v>
      </c>
      <c r="AT43" s="33">
        <f t="shared" si="25"/>
        <v>23.859254498714655</v>
      </c>
      <c r="AU43" s="33">
        <v>0</v>
      </c>
      <c r="AV43" s="33">
        <v>0</v>
      </c>
      <c r="AW43" s="33"/>
      <c r="AX43" s="33"/>
      <c r="AY43" s="33"/>
      <c r="AZ43" s="33"/>
      <c r="BA43" s="33">
        <v>212.8</v>
      </c>
      <c r="BB43" s="33">
        <v>53.199489999999997</v>
      </c>
      <c r="BC43" s="33">
        <f t="shared" si="26"/>
        <v>24.999760338345862</v>
      </c>
      <c r="BD43" s="33">
        <v>224.9</v>
      </c>
      <c r="BE43" s="33">
        <v>43.4</v>
      </c>
      <c r="BF43" s="33">
        <f t="shared" si="27"/>
        <v>19.297465540240104</v>
      </c>
      <c r="BG43" s="33">
        <v>1.3</v>
      </c>
      <c r="BH43" s="33"/>
      <c r="BI43" s="33">
        <v>0</v>
      </c>
      <c r="BJ43" s="33">
        <v>48.7</v>
      </c>
      <c r="BK43" s="33"/>
      <c r="BL43" s="33">
        <f t="shared" si="31"/>
        <v>0</v>
      </c>
    </row>
    <row r="44" spans="1:64" ht="15.75" x14ac:dyDescent="0.25">
      <c r="A44" s="76" t="s">
        <v>158</v>
      </c>
      <c r="B44" s="33">
        <f t="shared" si="12"/>
        <v>236177.39999999997</v>
      </c>
      <c r="C44" s="33">
        <f t="shared" si="13"/>
        <v>47198.753279999997</v>
      </c>
      <c r="D44" s="33">
        <f t="shared" si="0"/>
        <v>19.984449519725427</v>
      </c>
      <c r="E44" s="33">
        <v>321.3</v>
      </c>
      <c r="F44" s="33">
        <v>76.3</v>
      </c>
      <c r="G44" s="33">
        <f t="shared" si="14"/>
        <v>23.747276688453155</v>
      </c>
      <c r="H44" s="33">
        <v>170.6</v>
      </c>
      <c r="I44" s="33">
        <v>25.565999999999999</v>
      </c>
      <c r="J44" s="33">
        <f t="shared" si="15"/>
        <v>14.985932004689332</v>
      </c>
      <c r="K44" s="33">
        <v>5518.5</v>
      </c>
      <c r="L44" s="33">
        <v>1053.1801</v>
      </c>
      <c r="M44" s="33">
        <f t="shared" si="16"/>
        <v>19.084535652804206</v>
      </c>
      <c r="N44" s="33">
        <v>23393.1</v>
      </c>
      <c r="O44" s="33">
        <v>5300</v>
      </c>
      <c r="P44" s="33">
        <f t="shared" si="2"/>
        <v>22.656253339659987</v>
      </c>
      <c r="Q44" s="33">
        <v>2931.3</v>
      </c>
      <c r="R44" s="33">
        <v>695.98226</v>
      </c>
      <c r="S44" s="33">
        <f t="shared" si="17"/>
        <v>23.743126257974275</v>
      </c>
      <c r="T44" s="33">
        <v>202.9</v>
      </c>
      <c r="U44" s="33">
        <v>28.253400000000003</v>
      </c>
      <c r="V44" s="33">
        <f t="shared" si="18"/>
        <v>13.924790537210448</v>
      </c>
      <c r="W44" s="33">
        <v>199661.9</v>
      </c>
      <c r="X44" s="33">
        <v>39222.987000000001</v>
      </c>
      <c r="Y44" s="33">
        <f t="shared" si="19"/>
        <v>19.644702870202078</v>
      </c>
      <c r="Z44" s="33">
        <v>608.4</v>
      </c>
      <c r="AA44" s="33">
        <v>72.425629999999998</v>
      </c>
      <c r="AB44" s="32">
        <f t="shared" si="20"/>
        <v>11.904278435239974</v>
      </c>
      <c r="AC44" s="33">
        <v>9.8000000000000007</v>
      </c>
      <c r="AD44" s="33">
        <v>0.4</v>
      </c>
      <c r="AE44" s="33">
        <f t="shared" si="28"/>
        <v>4.0816326530612246</v>
      </c>
      <c r="AF44" s="33">
        <v>214.8</v>
      </c>
      <c r="AG44" s="33">
        <v>35.14911</v>
      </c>
      <c r="AH44" s="33">
        <f t="shared" si="21"/>
        <v>16.363645251396647</v>
      </c>
      <c r="AI44" s="33">
        <v>651.6</v>
      </c>
      <c r="AJ44" s="33">
        <v>235.5</v>
      </c>
      <c r="AK44" s="33">
        <f t="shared" si="22"/>
        <v>36.141804788213626</v>
      </c>
      <c r="AL44" s="33">
        <v>417.6</v>
      </c>
      <c r="AM44" s="33">
        <v>65.767409999999998</v>
      </c>
      <c r="AN44" s="33">
        <f t="shared" si="23"/>
        <v>15.748900862068965</v>
      </c>
      <c r="AO44" s="33">
        <v>213</v>
      </c>
      <c r="AP44" s="33">
        <v>29.5</v>
      </c>
      <c r="AQ44" s="33">
        <f t="shared" si="24"/>
        <v>13.849765258215962</v>
      </c>
      <c r="AR44" s="33">
        <v>1374.9</v>
      </c>
      <c r="AS44" s="33">
        <v>327</v>
      </c>
      <c r="AT44" s="33">
        <f t="shared" si="25"/>
        <v>23.783547894392317</v>
      </c>
      <c r="AU44" s="33">
        <v>0</v>
      </c>
      <c r="AV44" s="33">
        <v>0</v>
      </c>
      <c r="AW44" s="33"/>
      <c r="AX44" s="33"/>
      <c r="AY44" s="33"/>
      <c r="AZ44" s="33"/>
      <c r="BA44" s="33">
        <v>212.8</v>
      </c>
      <c r="BB44" s="33">
        <v>27.742369999999998</v>
      </c>
      <c r="BC44" s="33">
        <f t="shared" si="26"/>
        <v>13.036828007518794</v>
      </c>
      <c r="BD44" s="33">
        <v>224.9</v>
      </c>
      <c r="BE44" s="33">
        <v>3</v>
      </c>
      <c r="BF44" s="33">
        <f t="shared" si="27"/>
        <v>1.3339261894175189</v>
      </c>
      <c r="BG44" s="33">
        <v>1.3</v>
      </c>
      <c r="BH44" s="33"/>
      <c r="BI44" s="33">
        <v>0</v>
      </c>
      <c r="BJ44" s="33">
        <v>48.7</v>
      </c>
      <c r="BK44" s="33"/>
      <c r="BL44" s="33">
        <f t="shared" si="31"/>
        <v>0</v>
      </c>
    </row>
    <row r="45" spans="1:64" ht="15.75" x14ac:dyDescent="0.25">
      <c r="A45" s="76" t="s">
        <v>159</v>
      </c>
      <c r="B45" s="33">
        <f t="shared" si="12"/>
        <v>105609.30000000002</v>
      </c>
      <c r="C45" s="33">
        <f t="shared" si="13"/>
        <v>23223.079509999996</v>
      </c>
      <c r="D45" s="33">
        <f t="shared" si="0"/>
        <v>21.989615980789562</v>
      </c>
      <c r="E45" s="33">
        <v>411.1</v>
      </c>
      <c r="F45" s="33">
        <v>24.7</v>
      </c>
      <c r="G45" s="33">
        <f t="shared" si="14"/>
        <v>6.008270493797129</v>
      </c>
      <c r="H45" s="33">
        <v>47.4</v>
      </c>
      <c r="I45" s="33">
        <v>4.9847799999999998</v>
      </c>
      <c r="J45" s="33">
        <f t="shared" si="15"/>
        <v>10.516413502109705</v>
      </c>
      <c r="K45" s="33">
        <v>643.29999999999995</v>
      </c>
      <c r="L45" s="33">
        <v>152.78399999999999</v>
      </c>
      <c r="M45" s="33">
        <f t="shared" si="16"/>
        <v>23.750038862117208</v>
      </c>
      <c r="N45" s="33">
        <v>13091.4</v>
      </c>
      <c r="O45" s="33">
        <v>2611.4</v>
      </c>
      <c r="P45" s="33">
        <f t="shared" si="2"/>
        <v>19.947446415203878</v>
      </c>
      <c r="Q45" s="33">
        <v>1684.5</v>
      </c>
      <c r="R45" s="33">
        <v>86.527649999999994</v>
      </c>
      <c r="S45" s="33">
        <f t="shared" si="17"/>
        <v>5.1366963490650042</v>
      </c>
      <c r="T45" s="33">
        <v>50.7</v>
      </c>
      <c r="U45" s="33">
        <v>4.4479600000000001</v>
      </c>
      <c r="V45" s="33">
        <f t="shared" si="18"/>
        <v>8.7730966469428004</v>
      </c>
      <c r="W45" s="33">
        <v>86571.6</v>
      </c>
      <c r="X45" s="33">
        <v>19625.780039999998</v>
      </c>
      <c r="Y45" s="33">
        <f t="shared" si="19"/>
        <v>22.669998059409778</v>
      </c>
      <c r="Z45" s="33">
        <v>202.8</v>
      </c>
      <c r="AA45" s="33">
        <v>38.468699999999998</v>
      </c>
      <c r="AB45" s="32">
        <f t="shared" si="20"/>
        <v>18.96878698224852</v>
      </c>
      <c r="AC45" s="33"/>
      <c r="AD45" s="33"/>
      <c r="AE45" s="33"/>
      <c r="AF45" s="33">
        <v>214.8</v>
      </c>
      <c r="AG45" s="33">
        <v>30.440270000000002</v>
      </c>
      <c r="AH45" s="33">
        <f t="shared" si="21"/>
        <v>14.171447858473</v>
      </c>
      <c r="AI45" s="33">
        <v>1241.5999999999999</v>
      </c>
      <c r="AJ45" s="33">
        <v>394.9</v>
      </c>
      <c r="AK45" s="33">
        <f t="shared" si="22"/>
        <v>31.805734536082475</v>
      </c>
      <c r="AL45" s="33">
        <v>221.6</v>
      </c>
      <c r="AM45" s="33">
        <v>38.144460000000002</v>
      </c>
      <c r="AN45" s="33">
        <f t="shared" si="23"/>
        <v>17.213203971119135</v>
      </c>
      <c r="AO45" s="33">
        <v>213</v>
      </c>
      <c r="AP45" s="33">
        <v>19.600000000000001</v>
      </c>
      <c r="AQ45" s="33">
        <f t="shared" si="24"/>
        <v>9.2018779342723018</v>
      </c>
      <c r="AR45" s="33">
        <v>527.79999999999995</v>
      </c>
      <c r="AS45" s="33">
        <v>126</v>
      </c>
      <c r="AT45" s="33">
        <f t="shared" si="25"/>
        <v>23.872679045092841</v>
      </c>
      <c r="AU45" s="33">
        <v>0</v>
      </c>
      <c r="AV45" s="33">
        <v>0</v>
      </c>
      <c r="AW45" s="33"/>
      <c r="AX45" s="33"/>
      <c r="AY45" s="33"/>
      <c r="AZ45" s="33"/>
      <c r="BA45" s="33">
        <v>212.8</v>
      </c>
      <c r="BB45" s="33">
        <v>20.101650000000003</v>
      </c>
      <c r="BC45" s="33">
        <f t="shared" si="26"/>
        <v>9.4462640977443613</v>
      </c>
      <c r="BD45" s="33">
        <v>224.9</v>
      </c>
      <c r="BE45" s="33">
        <v>44.8</v>
      </c>
      <c r="BF45" s="33">
        <f t="shared" si="27"/>
        <v>19.919964428634948</v>
      </c>
      <c r="BG45" s="33">
        <v>1.3</v>
      </c>
      <c r="BH45" s="33"/>
      <c r="BI45" s="33">
        <v>0</v>
      </c>
      <c r="BJ45" s="33">
        <v>48.7</v>
      </c>
      <c r="BK45" s="33"/>
      <c r="BL45" s="33"/>
    </row>
    <row r="46" spans="1:64" ht="15.75" x14ac:dyDescent="0.25">
      <c r="A46" s="76" t="s">
        <v>160</v>
      </c>
      <c r="B46" s="33">
        <f t="shared" si="12"/>
        <v>172255.59999999995</v>
      </c>
      <c r="C46" s="33">
        <f t="shared" si="13"/>
        <v>41660.489849999984</v>
      </c>
      <c r="D46" s="33">
        <f t="shared" si="0"/>
        <v>24.185274586138274</v>
      </c>
      <c r="E46" s="33">
        <v>807.5</v>
      </c>
      <c r="F46" s="33">
        <v>191.7</v>
      </c>
      <c r="G46" s="33">
        <f t="shared" si="14"/>
        <v>23.739938080495353</v>
      </c>
      <c r="H46" s="33">
        <v>124.7</v>
      </c>
      <c r="I46" s="33">
        <v>22.226040000000001</v>
      </c>
      <c r="J46" s="33">
        <f t="shared" si="15"/>
        <v>17.823608660785887</v>
      </c>
      <c r="K46" s="33">
        <v>2269.6999999999998</v>
      </c>
      <c r="L46" s="33">
        <v>567.42499999999995</v>
      </c>
      <c r="M46" s="33">
        <f t="shared" si="16"/>
        <v>25</v>
      </c>
      <c r="N46" s="33">
        <v>26852.9</v>
      </c>
      <c r="O46" s="33">
        <v>5790</v>
      </c>
      <c r="P46" s="33">
        <f t="shared" si="2"/>
        <v>21.56191696241374</v>
      </c>
      <c r="Q46" s="33">
        <v>2974.5</v>
      </c>
      <c r="R46" s="33">
        <v>740.35</v>
      </c>
      <c r="S46" s="33">
        <f t="shared" si="17"/>
        <v>24.889897461758277</v>
      </c>
      <c r="T46" s="33">
        <v>152.1</v>
      </c>
      <c r="U46" s="33">
        <v>24.895</v>
      </c>
      <c r="V46" s="33">
        <f t="shared" si="18"/>
        <v>16.367521367521366</v>
      </c>
      <c r="W46" s="33">
        <v>135109.79999999999</v>
      </c>
      <c r="X46" s="33">
        <v>33099.1</v>
      </c>
      <c r="Y46" s="33">
        <f t="shared" si="19"/>
        <v>24.497926871329838</v>
      </c>
      <c r="Z46" s="33">
        <v>202.8</v>
      </c>
      <c r="AA46" s="33">
        <v>45.6</v>
      </c>
      <c r="AB46" s="32">
        <f t="shared" si="20"/>
        <v>22.485207100591715</v>
      </c>
      <c r="AC46" s="33"/>
      <c r="AD46" s="33"/>
      <c r="AE46" s="33"/>
      <c r="AF46" s="33">
        <v>214.8</v>
      </c>
      <c r="AG46" s="33">
        <v>42.916779999999996</v>
      </c>
      <c r="AH46" s="33">
        <f t="shared" si="21"/>
        <v>19.979878957169454</v>
      </c>
      <c r="AI46" s="33">
        <v>1711.2</v>
      </c>
      <c r="AJ46" s="33">
        <v>751.1</v>
      </c>
      <c r="AK46" s="33">
        <f t="shared" si="22"/>
        <v>43.893174380551656</v>
      </c>
      <c r="AL46" s="33">
        <v>221.6</v>
      </c>
      <c r="AM46" s="33">
        <v>51.677030000000002</v>
      </c>
      <c r="AN46" s="33">
        <f t="shared" si="23"/>
        <v>23.319959386281592</v>
      </c>
      <c r="AO46" s="33">
        <v>213</v>
      </c>
      <c r="AP46" s="33">
        <v>42.1</v>
      </c>
      <c r="AQ46" s="33">
        <f t="shared" si="24"/>
        <v>19.76525821596244</v>
      </c>
      <c r="AR46" s="33">
        <v>913.3</v>
      </c>
      <c r="AS46" s="33">
        <v>216</v>
      </c>
      <c r="AT46" s="33">
        <f t="shared" si="25"/>
        <v>23.650498193364722</v>
      </c>
      <c r="AU46" s="33">
        <v>0</v>
      </c>
      <c r="AV46" s="33">
        <v>0</v>
      </c>
      <c r="AW46" s="33"/>
      <c r="AX46" s="33"/>
      <c r="AY46" s="33"/>
      <c r="AZ46" s="33"/>
      <c r="BA46" s="33">
        <v>212.8</v>
      </c>
      <c r="BB46" s="33">
        <v>53.2</v>
      </c>
      <c r="BC46" s="33">
        <f t="shared" si="26"/>
        <v>25</v>
      </c>
      <c r="BD46" s="33">
        <v>224.9</v>
      </c>
      <c r="BE46" s="33">
        <v>22.2</v>
      </c>
      <c r="BF46" s="33">
        <f t="shared" si="27"/>
        <v>9.871053801689639</v>
      </c>
      <c r="BG46" s="33">
        <v>1.3</v>
      </c>
      <c r="BH46" s="33"/>
      <c r="BI46" s="33">
        <v>0</v>
      </c>
      <c r="BJ46" s="33">
        <v>48.7</v>
      </c>
      <c r="BK46" s="33"/>
      <c r="BL46" s="33"/>
    </row>
    <row r="47" spans="1:64" ht="15.75" x14ac:dyDescent="0.25">
      <c r="A47" s="76" t="s">
        <v>161</v>
      </c>
      <c r="B47" s="33">
        <f t="shared" si="12"/>
        <v>172425.3</v>
      </c>
      <c r="C47" s="33">
        <f t="shared" si="13"/>
        <v>35897.207250000007</v>
      </c>
      <c r="D47" s="33">
        <f t="shared" si="0"/>
        <v>20.818990745557649</v>
      </c>
      <c r="E47" s="33">
        <v>1040.9000000000001</v>
      </c>
      <c r="F47" s="33">
        <v>100.8</v>
      </c>
      <c r="G47" s="33">
        <f t="shared" si="14"/>
        <v>9.6839273705447209</v>
      </c>
      <c r="H47" s="33">
        <v>150</v>
      </c>
      <c r="I47" s="33">
        <v>25.983229999999999</v>
      </c>
      <c r="J47" s="33">
        <f t="shared" si="15"/>
        <v>17.322153333333333</v>
      </c>
      <c r="K47" s="33">
        <v>2812.4</v>
      </c>
      <c r="L47" s="33">
        <v>645.82147999999995</v>
      </c>
      <c r="M47" s="33">
        <f t="shared" si="16"/>
        <v>22.963357986061723</v>
      </c>
      <c r="N47" s="33">
        <v>25257.9</v>
      </c>
      <c r="O47" s="33">
        <v>4314.8999999999996</v>
      </c>
      <c r="P47" s="33">
        <f t="shared" si="2"/>
        <v>17.083367975959995</v>
      </c>
      <c r="Q47" s="33">
        <v>3586.2</v>
      </c>
      <c r="R47" s="33">
        <v>251.04306</v>
      </c>
      <c r="S47" s="33">
        <f t="shared" si="17"/>
        <v>7.0002526351012211</v>
      </c>
      <c r="T47" s="33">
        <v>152.1</v>
      </c>
      <c r="U47" s="33">
        <v>22.590439999999997</v>
      </c>
      <c r="V47" s="33">
        <f t="shared" si="18"/>
        <v>14.852360289283364</v>
      </c>
      <c r="W47" s="33">
        <v>132703</v>
      </c>
      <c r="X47" s="33">
        <v>28492.363280000001</v>
      </c>
      <c r="Y47" s="33">
        <f t="shared" si="19"/>
        <v>21.470775551419337</v>
      </c>
      <c r="Z47" s="33">
        <v>405.6</v>
      </c>
      <c r="AA47" s="33">
        <v>101.38424000000001</v>
      </c>
      <c r="AB47" s="32">
        <f t="shared" si="20"/>
        <v>24.99611439842209</v>
      </c>
      <c r="AC47" s="33">
        <v>75.8</v>
      </c>
      <c r="AD47" s="33">
        <v>2.8</v>
      </c>
      <c r="AE47" s="33"/>
      <c r="AF47" s="33">
        <v>214.8</v>
      </c>
      <c r="AG47" s="33">
        <v>50.372750000000003</v>
      </c>
      <c r="AH47" s="33">
        <f t="shared" si="21"/>
        <v>23.451000931098697</v>
      </c>
      <c r="AI47" s="33">
        <v>3842.4</v>
      </c>
      <c r="AJ47" s="33">
        <v>1448</v>
      </c>
      <c r="AK47" s="33">
        <f t="shared" si="22"/>
        <v>37.68478034561732</v>
      </c>
      <c r="AL47" s="33">
        <v>221.6</v>
      </c>
      <c r="AM47" s="33">
        <v>54.485720000000001</v>
      </c>
      <c r="AN47" s="33">
        <f t="shared" si="23"/>
        <v>24.587418772563176</v>
      </c>
      <c r="AO47" s="33">
        <v>213</v>
      </c>
      <c r="AP47" s="33">
        <v>44.3</v>
      </c>
      <c r="AQ47" s="33">
        <f t="shared" si="24"/>
        <v>20.798122065727696</v>
      </c>
      <c r="AR47" s="33">
        <v>1062.2</v>
      </c>
      <c r="AS47" s="33">
        <v>252</v>
      </c>
      <c r="AT47" s="33">
        <f t="shared" si="25"/>
        <v>23.724345697608737</v>
      </c>
      <c r="AU47" s="33">
        <v>0</v>
      </c>
      <c r="AV47" s="33">
        <v>0</v>
      </c>
      <c r="AW47" s="33"/>
      <c r="AX47" s="33"/>
      <c r="AY47" s="33"/>
      <c r="AZ47" s="33"/>
      <c r="BA47" s="33">
        <v>212.8</v>
      </c>
      <c r="BB47" s="33">
        <v>45.563050000000004</v>
      </c>
      <c r="BC47" s="33">
        <f t="shared" si="26"/>
        <v>21.41120770676692</v>
      </c>
      <c r="BD47" s="33">
        <v>224.9</v>
      </c>
      <c r="BE47" s="33">
        <v>44.8</v>
      </c>
      <c r="BF47" s="33">
        <f t="shared" si="27"/>
        <v>19.919964428634948</v>
      </c>
      <c r="BG47" s="33">
        <v>6.5</v>
      </c>
      <c r="BH47" s="33"/>
      <c r="BI47" s="33">
        <v>0</v>
      </c>
      <c r="BJ47" s="33">
        <v>243.2</v>
      </c>
      <c r="BK47" s="33"/>
      <c r="BL47" s="33">
        <f t="shared" si="31"/>
        <v>0</v>
      </c>
    </row>
    <row r="48" spans="1:64" ht="15.75" x14ac:dyDescent="0.25">
      <c r="A48" s="76" t="s">
        <v>162</v>
      </c>
      <c r="B48" s="33">
        <f t="shared" si="12"/>
        <v>1957403.4000000001</v>
      </c>
      <c r="C48" s="33">
        <f t="shared" si="13"/>
        <v>390038.81218999997</v>
      </c>
      <c r="D48" s="33">
        <f t="shared" si="0"/>
        <v>19.92633772833949</v>
      </c>
      <c r="E48" s="33">
        <v>4540.2</v>
      </c>
      <c r="F48" s="33">
        <v>629.5</v>
      </c>
      <c r="G48" s="33">
        <f t="shared" si="14"/>
        <v>13.865027972336023</v>
      </c>
      <c r="H48" s="33">
        <v>2403.8000000000002</v>
      </c>
      <c r="I48" s="33">
        <v>529.70997</v>
      </c>
      <c r="J48" s="33">
        <f t="shared" si="15"/>
        <v>22.036357850070722</v>
      </c>
      <c r="K48" s="33">
        <v>67469.7</v>
      </c>
      <c r="L48" s="33">
        <v>27778.082039999998</v>
      </c>
      <c r="M48" s="33">
        <f t="shared" si="16"/>
        <v>41.171195425502113</v>
      </c>
      <c r="N48" s="32">
        <v>611929.5</v>
      </c>
      <c r="O48" s="32">
        <v>96941.7</v>
      </c>
      <c r="P48" s="33">
        <f t="shared" si="2"/>
        <v>15.841971991871612</v>
      </c>
      <c r="Q48" s="33">
        <v>25447.8</v>
      </c>
      <c r="R48" s="33">
        <v>4716.6596399999999</v>
      </c>
      <c r="S48" s="33">
        <f t="shared" si="17"/>
        <v>18.534645981185012</v>
      </c>
      <c r="T48" s="33">
        <v>2551.1</v>
      </c>
      <c r="U48" s="33">
        <v>367.06409000000002</v>
      </c>
      <c r="V48" s="33">
        <f t="shared" si="18"/>
        <v>14.388463407941673</v>
      </c>
      <c r="W48" s="33">
        <v>1117550.3</v>
      </c>
      <c r="X48" s="33">
        <v>214406.09003999998</v>
      </c>
      <c r="Y48" s="33">
        <f t="shared" si="19"/>
        <v>19.185363740674578</v>
      </c>
      <c r="Z48" s="33">
        <v>6211.2</v>
      </c>
      <c r="AA48" s="33">
        <v>1420.9410399999999</v>
      </c>
      <c r="AB48" s="32">
        <f t="shared" si="20"/>
        <v>22.87707753735188</v>
      </c>
      <c r="AC48" s="33">
        <v>53.3</v>
      </c>
      <c r="AD48" s="33"/>
      <c r="AE48" s="33">
        <f t="shared" si="28"/>
        <v>0</v>
      </c>
      <c r="AF48" s="33">
        <v>3721.6</v>
      </c>
      <c r="AG48" s="33">
        <v>838.02607</v>
      </c>
      <c r="AH48" s="33">
        <f t="shared" si="21"/>
        <v>22.517897409716252</v>
      </c>
      <c r="AI48" s="33">
        <v>93282.6</v>
      </c>
      <c r="AJ48" s="33">
        <v>37830.800000000003</v>
      </c>
      <c r="AK48" s="33">
        <f t="shared" si="22"/>
        <v>40.555044563509163</v>
      </c>
      <c r="AL48" s="33">
        <v>1542.4</v>
      </c>
      <c r="AM48" s="33">
        <v>344.46742</v>
      </c>
      <c r="AN48" s="33">
        <f t="shared" si="23"/>
        <v>22.333209284232364</v>
      </c>
      <c r="AO48" s="33">
        <v>696.1</v>
      </c>
      <c r="AP48" s="33">
        <v>174</v>
      </c>
      <c r="AQ48" s="33">
        <f t="shared" si="24"/>
        <v>24.996408561988222</v>
      </c>
      <c r="AR48" s="33">
        <v>14474.1</v>
      </c>
      <c r="AS48" s="33">
        <v>3438</v>
      </c>
      <c r="AT48" s="33">
        <f t="shared" si="25"/>
        <v>23.752772193089726</v>
      </c>
      <c r="AU48" s="33">
        <v>1348.4</v>
      </c>
      <c r="AV48" s="33">
        <v>268.3</v>
      </c>
      <c r="AW48" s="33">
        <f t="shared" si="29"/>
        <v>19.897656481756155</v>
      </c>
      <c r="AX48" s="33"/>
      <c r="AY48" s="33"/>
      <c r="AZ48" s="33"/>
      <c r="BA48" s="33">
        <v>463.7</v>
      </c>
      <c r="BB48" s="33">
        <v>103.07188000000001</v>
      </c>
      <c r="BC48" s="33">
        <f t="shared" si="26"/>
        <v>22.228138882898428</v>
      </c>
      <c r="BD48" s="33">
        <v>1219.5999999999999</v>
      </c>
      <c r="BE48" s="33">
        <v>252.4</v>
      </c>
      <c r="BF48" s="33">
        <f t="shared" si="27"/>
        <v>20.695309937684488</v>
      </c>
      <c r="BG48" s="33">
        <v>65</v>
      </c>
      <c r="BH48" s="33"/>
      <c r="BI48" s="33"/>
      <c r="BJ48" s="33">
        <v>2433</v>
      </c>
      <c r="BK48" s="33"/>
      <c r="BL48" s="33">
        <f t="shared" si="31"/>
        <v>0</v>
      </c>
    </row>
    <row r="49" spans="1:64" ht="33.75" customHeight="1" x14ac:dyDescent="0.25">
      <c r="A49" s="180" t="s">
        <v>163</v>
      </c>
      <c r="B49" s="56">
        <f>SUM(B50:B53)</f>
        <v>5379781.9000000004</v>
      </c>
      <c r="C49" s="56">
        <f>SUM(C50:C53)</f>
        <v>1114757.8674399997</v>
      </c>
      <c r="D49" s="56">
        <f t="shared" si="0"/>
        <v>20.721246477296777</v>
      </c>
      <c r="E49" s="56">
        <f>SUM(E50:E53)</f>
        <v>19634.499999999996</v>
      </c>
      <c r="F49" s="56">
        <f>SUM(F50:F53)</f>
        <v>3030.0000000000005</v>
      </c>
      <c r="G49" s="56">
        <f t="shared" si="14"/>
        <v>15.43202016858082</v>
      </c>
      <c r="H49" s="56">
        <f>SUM(H50:H53)</f>
        <v>8446.2999999999993</v>
      </c>
      <c r="I49" s="56">
        <f t="shared" ref="I49:BD49" si="32">SUM(I50:I53)</f>
        <v>1894.2814599999997</v>
      </c>
      <c r="J49" s="56">
        <f t="shared" si="15"/>
        <v>22.427352331790249</v>
      </c>
      <c r="K49" s="56">
        <f t="shared" si="32"/>
        <v>290740.7</v>
      </c>
      <c r="L49" s="56">
        <f t="shared" si="32"/>
        <v>53036.287950000005</v>
      </c>
      <c r="M49" s="56">
        <f t="shared" si="16"/>
        <v>18.241783124963241</v>
      </c>
      <c r="N49" s="56">
        <f t="shared" si="32"/>
        <v>1748990</v>
      </c>
      <c r="O49" s="56">
        <f t="shared" si="32"/>
        <v>331073.30000000005</v>
      </c>
      <c r="P49" s="56">
        <f t="shared" si="2"/>
        <v>18.929399253283329</v>
      </c>
      <c r="Q49" s="56">
        <f t="shared" si="32"/>
        <v>78354</v>
      </c>
      <c r="R49" s="56">
        <f t="shared" si="32"/>
        <v>13668.76204</v>
      </c>
      <c r="S49" s="56">
        <f t="shared" si="17"/>
        <v>17.444880976082906</v>
      </c>
      <c r="T49" s="56">
        <f t="shared" si="32"/>
        <v>7356.9999999999991</v>
      </c>
      <c r="U49" s="56">
        <f t="shared" si="32"/>
        <v>1086.48884</v>
      </c>
      <c r="V49" s="56">
        <f t="shared" si="18"/>
        <v>14.76809623487835</v>
      </c>
      <c r="W49" s="56">
        <f t="shared" si="32"/>
        <v>2881833.2</v>
      </c>
      <c r="X49" s="56">
        <f t="shared" si="32"/>
        <v>594515.304</v>
      </c>
      <c r="Y49" s="56">
        <f t="shared" si="19"/>
        <v>20.629761084021101</v>
      </c>
      <c r="Z49" s="56">
        <f t="shared" si="32"/>
        <v>16802</v>
      </c>
      <c r="AA49" s="56">
        <f t="shared" si="32"/>
        <v>3768.1880200000001</v>
      </c>
      <c r="AB49" s="56">
        <f t="shared" si="20"/>
        <v>22.427020711820024</v>
      </c>
      <c r="AC49" s="56">
        <f t="shared" si="32"/>
        <v>631.4</v>
      </c>
      <c r="AD49" s="56">
        <f t="shared" si="32"/>
        <v>18</v>
      </c>
      <c r="AE49" s="56">
        <f>AD49/AC49*100</f>
        <v>2.8508077288565095</v>
      </c>
      <c r="AF49" s="56">
        <f t="shared" si="32"/>
        <v>19252.599999999999</v>
      </c>
      <c r="AG49" s="56">
        <f t="shared" si="32"/>
        <v>4489.1000000000004</v>
      </c>
      <c r="AH49" s="56">
        <f t="shared" si="21"/>
        <v>23.316850711072796</v>
      </c>
      <c r="AI49" s="56">
        <f t="shared" si="32"/>
        <v>292347.89999999997</v>
      </c>
      <c r="AJ49" s="56">
        <f t="shared" si="32"/>
        <v>104998.29999999999</v>
      </c>
      <c r="AK49" s="56">
        <f t="shared" si="22"/>
        <v>35.915530776858667</v>
      </c>
      <c r="AL49" s="56">
        <f t="shared" si="32"/>
        <v>4813.7000000000007</v>
      </c>
      <c r="AM49" s="56">
        <f t="shared" si="32"/>
        <v>1104.7</v>
      </c>
      <c r="AN49" s="56">
        <f t="shared" si="23"/>
        <v>22.949082826100504</v>
      </c>
      <c r="AO49" s="56">
        <f t="shared" si="32"/>
        <v>2031.2</v>
      </c>
      <c r="AP49" s="56">
        <f t="shared" si="32"/>
        <v>450.9</v>
      </c>
      <c r="AQ49" s="56">
        <f t="shared" si="24"/>
        <v>22.198700275699093</v>
      </c>
      <c r="AR49" s="56"/>
      <c r="AS49" s="56"/>
      <c r="AT49" s="56"/>
      <c r="AU49" s="56">
        <f t="shared" si="32"/>
        <v>2009.7</v>
      </c>
      <c r="AV49" s="56">
        <f t="shared" si="32"/>
        <v>502.4</v>
      </c>
      <c r="AW49" s="56">
        <f>AV49/AU49*100</f>
        <v>24.998756033238788</v>
      </c>
      <c r="AX49" s="56">
        <f t="shared" si="32"/>
        <v>497.50000000000006</v>
      </c>
      <c r="AY49" s="56">
        <f t="shared" si="32"/>
        <v>104.82104</v>
      </c>
      <c r="AZ49" s="56">
        <f t="shared" ref="AZ49:AZ52" si="33">AY49/AX49*100</f>
        <v>21.069555778894468</v>
      </c>
      <c r="BA49" s="56">
        <f t="shared" si="32"/>
        <v>1565.6999999999998</v>
      </c>
      <c r="BB49" s="56">
        <f t="shared" si="32"/>
        <v>299.13409000000001</v>
      </c>
      <c r="BC49" s="56">
        <f t="shared" si="26"/>
        <v>19.10545379063678</v>
      </c>
      <c r="BD49" s="56">
        <f t="shared" si="32"/>
        <v>3075.6000000000004</v>
      </c>
      <c r="BE49" s="56">
        <f>SUM(BE50:BE53)</f>
        <v>618.1</v>
      </c>
      <c r="BF49" s="56">
        <f t="shared" si="27"/>
        <v>20.096891663415267</v>
      </c>
      <c r="BG49" s="56">
        <f t="shared" ref="BG49:BK49" si="34">SUM(BG50:BG53)</f>
        <v>36.399999999999991</v>
      </c>
      <c r="BH49" s="56">
        <f t="shared" si="34"/>
        <v>0</v>
      </c>
      <c r="BI49" s="56">
        <f>BH49/BG49*100</f>
        <v>0</v>
      </c>
      <c r="BJ49" s="56">
        <f t="shared" si="34"/>
        <v>1362.5000000000002</v>
      </c>
      <c r="BK49" s="56">
        <f t="shared" si="34"/>
        <v>99.8</v>
      </c>
      <c r="BL49" s="56">
        <f>BK49/BJ49*100</f>
        <v>7.324770642201833</v>
      </c>
    </row>
    <row r="50" spans="1:64" ht="15.75" x14ac:dyDescent="0.25">
      <c r="A50" s="76" t="s">
        <v>164</v>
      </c>
      <c r="B50" s="33">
        <f t="shared" si="12"/>
        <v>5194855.5000000009</v>
      </c>
      <c r="C50" s="33">
        <f>F50+I50+L50+O50+R50+U50+X50+AA50+AD50+AG50+AJ50+AM50+AP50+AS50+AV50+AY50+BB50+BE50+BH50+BK50</f>
        <v>1077121.0951699996</v>
      </c>
      <c r="D50" s="32">
        <f t="shared" si="0"/>
        <v>20.734380295467304</v>
      </c>
      <c r="E50" s="33">
        <v>19070.099999999999</v>
      </c>
      <c r="F50" s="33">
        <v>2940.3</v>
      </c>
      <c r="G50" s="32">
        <f t="shared" si="14"/>
        <v>15.418377460002834</v>
      </c>
      <c r="H50" s="33">
        <v>8132.2</v>
      </c>
      <c r="I50" s="33">
        <v>1853.9289199999998</v>
      </c>
      <c r="J50" s="32">
        <f t="shared" si="15"/>
        <v>22.797384717542606</v>
      </c>
      <c r="K50" s="33">
        <v>283665.09999999998</v>
      </c>
      <c r="L50" s="33">
        <v>51323.408630000005</v>
      </c>
      <c r="M50" s="32">
        <f t="shared" si="16"/>
        <v>18.092958432320369</v>
      </c>
      <c r="N50" s="32">
        <v>1678716.6</v>
      </c>
      <c r="O50" s="32">
        <v>315700</v>
      </c>
      <c r="P50" s="32">
        <f t="shared" si="2"/>
        <v>18.806033132691962</v>
      </c>
      <c r="Q50" s="33">
        <v>76114.600000000006</v>
      </c>
      <c r="R50" s="33">
        <v>13143.541999999999</v>
      </c>
      <c r="S50" s="32">
        <f t="shared" si="17"/>
        <v>17.268095739844917</v>
      </c>
      <c r="T50" s="33">
        <v>7154.2</v>
      </c>
      <c r="U50" s="33">
        <v>1038.6794</v>
      </c>
      <c r="V50" s="32">
        <f t="shared" si="18"/>
        <v>14.518456291409244</v>
      </c>
      <c r="W50" s="33">
        <v>2785331.7</v>
      </c>
      <c r="X50" s="33">
        <v>576404.25600000005</v>
      </c>
      <c r="Y50" s="32">
        <f t="shared" si="19"/>
        <v>20.694276950928323</v>
      </c>
      <c r="Z50" s="33">
        <v>16193.6</v>
      </c>
      <c r="AA50" s="33">
        <v>3634.5849600000001</v>
      </c>
      <c r="AB50" s="32">
        <f t="shared" si="20"/>
        <v>22.444576622863355</v>
      </c>
      <c r="AC50" s="33">
        <v>631.4</v>
      </c>
      <c r="AD50" s="33">
        <v>18</v>
      </c>
      <c r="AE50" s="32">
        <f>AD50/AC50*100</f>
        <v>2.8508077288565095</v>
      </c>
      <c r="AF50" s="33">
        <v>18608.2</v>
      </c>
      <c r="AG50" s="33">
        <v>4361.6000000000004</v>
      </c>
      <c r="AH50" s="32">
        <f t="shared" si="21"/>
        <v>23.439128986145892</v>
      </c>
      <c r="AI50" s="33">
        <v>289559.59999999998</v>
      </c>
      <c r="AJ50" s="33">
        <v>104218.9</v>
      </c>
      <c r="AK50" s="32">
        <f t="shared" si="22"/>
        <v>35.992210239273717</v>
      </c>
      <c r="AL50" s="33">
        <v>4148.8999999999996</v>
      </c>
      <c r="AM50" s="33">
        <v>975.9</v>
      </c>
      <c r="AN50" s="32">
        <f t="shared" si="23"/>
        <v>23.521897370387332</v>
      </c>
      <c r="AO50" s="33">
        <v>1392.2</v>
      </c>
      <c r="AP50" s="33">
        <v>344.4</v>
      </c>
      <c r="AQ50" s="32">
        <f t="shared" si="24"/>
        <v>24.737825025140065</v>
      </c>
      <c r="AR50" s="33"/>
      <c r="AS50" s="33"/>
      <c r="AT50" s="32"/>
      <c r="AU50" s="33">
        <v>2009.7</v>
      </c>
      <c r="AV50" s="33">
        <v>502.4</v>
      </c>
      <c r="AW50" s="32">
        <f>AV50/AU50*100</f>
        <v>24.998756033238788</v>
      </c>
      <c r="AX50" s="33"/>
      <c r="AY50" s="33"/>
      <c r="AZ50" s="32"/>
      <c r="BA50" s="33">
        <v>927.3</v>
      </c>
      <c r="BB50" s="33">
        <v>187.39526000000001</v>
      </c>
      <c r="BC50" s="32">
        <f t="shared" si="26"/>
        <v>20.208698371616524</v>
      </c>
      <c r="BD50" s="33">
        <v>1951.2</v>
      </c>
      <c r="BE50" s="33">
        <v>374</v>
      </c>
      <c r="BF50" s="32">
        <f t="shared" si="27"/>
        <v>19.167691676916768</v>
      </c>
      <c r="BG50" s="33">
        <v>32.5</v>
      </c>
      <c r="BH50" s="33"/>
      <c r="BI50" s="32">
        <f>BH50/BG50*100</f>
        <v>0</v>
      </c>
      <c r="BJ50" s="33">
        <v>1216.4000000000001</v>
      </c>
      <c r="BK50" s="33">
        <v>99.8</v>
      </c>
      <c r="BL50" s="32">
        <f>BK50/BJ50*100</f>
        <v>8.2045379809273253</v>
      </c>
    </row>
    <row r="51" spans="1:64" ht="15.75" x14ac:dyDescent="0.25">
      <c r="A51" s="76" t="s">
        <v>593</v>
      </c>
      <c r="B51" s="33">
        <f t="shared" si="12"/>
        <v>26696.299999999996</v>
      </c>
      <c r="C51" s="33">
        <f t="shared" si="13"/>
        <v>5140.0667300000005</v>
      </c>
      <c r="D51" s="32">
        <f t="shared" si="0"/>
        <v>19.25385439180711</v>
      </c>
      <c r="E51" s="33">
        <v>89</v>
      </c>
      <c r="F51" s="33">
        <v>17.399999999999999</v>
      </c>
      <c r="G51" s="32">
        <f t="shared" si="14"/>
        <v>19.550561797752806</v>
      </c>
      <c r="H51" s="33">
        <v>25</v>
      </c>
      <c r="I51" s="33">
        <v>6.1112200000000003</v>
      </c>
      <c r="J51" s="32">
        <f t="shared" si="15"/>
        <v>24.444880000000001</v>
      </c>
      <c r="K51" s="33">
        <v>386.8</v>
      </c>
      <c r="L51" s="33">
        <v>98.276429999999991</v>
      </c>
      <c r="M51" s="32">
        <f t="shared" si="16"/>
        <v>25.407556876938987</v>
      </c>
      <c r="N51" s="33">
        <v>8858.2000000000007</v>
      </c>
      <c r="O51" s="33">
        <v>1864.4</v>
      </c>
      <c r="P51" s="32">
        <f t="shared" si="2"/>
        <v>21.047165338330586</v>
      </c>
      <c r="Q51" s="33">
        <v>285.7</v>
      </c>
      <c r="R51" s="33">
        <v>58.417999999999999</v>
      </c>
      <c r="S51" s="32">
        <f t="shared" si="17"/>
        <v>20.447322366118307</v>
      </c>
      <c r="T51" s="33">
        <v>50.7</v>
      </c>
      <c r="U51" s="33">
        <v>13.689</v>
      </c>
      <c r="V51" s="32">
        <f t="shared" si="18"/>
        <v>26.999999999999996</v>
      </c>
      <c r="W51" s="33">
        <v>14953.6</v>
      </c>
      <c r="X51" s="33">
        <v>2628.5639999999999</v>
      </c>
      <c r="Y51" s="32">
        <f t="shared" si="19"/>
        <v>17.578135031029316</v>
      </c>
      <c r="Z51" s="33">
        <v>202.8</v>
      </c>
      <c r="AA51" s="33">
        <v>50.7</v>
      </c>
      <c r="AB51" s="32">
        <f t="shared" si="20"/>
        <v>25</v>
      </c>
      <c r="AC51" s="33">
        <v>0</v>
      </c>
      <c r="AD51" s="33">
        <v>0</v>
      </c>
      <c r="AE51" s="32"/>
      <c r="AF51" s="33">
        <v>214.8</v>
      </c>
      <c r="AG51" s="33">
        <v>47.6</v>
      </c>
      <c r="AH51" s="32">
        <f t="shared" si="21"/>
        <v>22.160148975791433</v>
      </c>
      <c r="AI51" s="33">
        <v>174.8</v>
      </c>
      <c r="AJ51" s="33">
        <v>34.799999999999997</v>
      </c>
      <c r="AK51" s="32">
        <f t="shared" si="22"/>
        <v>19.908466819221964</v>
      </c>
      <c r="AL51" s="33">
        <v>221.6</v>
      </c>
      <c r="AM51" s="33">
        <v>50.3</v>
      </c>
      <c r="AN51" s="32">
        <f t="shared" si="23"/>
        <v>22.6985559566787</v>
      </c>
      <c r="AO51" s="33">
        <v>213</v>
      </c>
      <c r="AP51" s="33">
        <v>46.8</v>
      </c>
      <c r="AQ51" s="32">
        <f t="shared" si="24"/>
        <v>21.971830985915492</v>
      </c>
      <c r="AR51" s="33"/>
      <c r="AS51" s="33"/>
      <c r="AT51" s="32"/>
      <c r="AU51" s="33">
        <v>0</v>
      </c>
      <c r="AV51" s="33">
        <v>0</v>
      </c>
      <c r="AW51" s="32"/>
      <c r="AX51" s="32">
        <v>82.9</v>
      </c>
      <c r="AY51" s="32">
        <v>18.911080000000002</v>
      </c>
      <c r="AZ51" s="32">
        <f t="shared" si="33"/>
        <v>22.811917973462002</v>
      </c>
      <c r="BA51" s="33">
        <v>212.8</v>
      </c>
      <c r="BB51" s="33">
        <v>47.097000000000001</v>
      </c>
      <c r="BC51" s="32">
        <f t="shared" si="26"/>
        <v>22.132048872180452</v>
      </c>
      <c r="BD51" s="33">
        <v>674.6</v>
      </c>
      <c r="BE51" s="33">
        <v>157</v>
      </c>
      <c r="BF51" s="32">
        <f t="shared" si="27"/>
        <v>23.273050696709159</v>
      </c>
      <c r="BG51" s="33">
        <v>1.3</v>
      </c>
      <c r="BH51" s="33">
        <v>0</v>
      </c>
      <c r="BI51" s="32">
        <v>0</v>
      </c>
      <c r="BJ51" s="33">
        <v>48.7</v>
      </c>
      <c r="BK51" s="33">
        <v>0</v>
      </c>
      <c r="BL51" s="32">
        <v>0</v>
      </c>
    </row>
    <row r="52" spans="1:64" ht="15.75" x14ac:dyDescent="0.25">
      <c r="A52" s="76" t="s">
        <v>165</v>
      </c>
      <c r="B52" s="33">
        <f t="shared" si="12"/>
        <v>99521.60000000002</v>
      </c>
      <c r="C52" s="33">
        <f t="shared" si="13"/>
        <v>20283.43072</v>
      </c>
      <c r="D52" s="32">
        <f t="shared" si="0"/>
        <v>20.380933103969387</v>
      </c>
      <c r="E52" s="33">
        <v>261.8</v>
      </c>
      <c r="F52" s="33">
        <v>35.4</v>
      </c>
      <c r="G52" s="32">
        <f t="shared" si="14"/>
        <v>13.521772345301756</v>
      </c>
      <c r="H52" s="33">
        <v>209.2</v>
      </c>
      <c r="I52" s="33">
        <v>28.273810000000001</v>
      </c>
      <c r="J52" s="32">
        <f t="shared" si="15"/>
        <v>13.515205544933078</v>
      </c>
      <c r="K52" s="33">
        <v>4631.8999999999996</v>
      </c>
      <c r="L52" s="33">
        <v>1276.8249900000001</v>
      </c>
      <c r="M52" s="32">
        <f t="shared" si="16"/>
        <v>27.565901465921115</v>
      </c>
      <c r="N52" s="33">
        <v>36543.5</v>
      </c>
      <c r="O52" s="33">
        <v>7884.9</v>
      </c>
      <c r="P52" s="32">
        <f t="shared" si="2"/>
        <v>21.576750995389055</v>
      </c>
      <c r="Q52" s="33">
        <v>1300.4000000000001</v>
      </c>
      <c r="R52" s="33">
        <v>317.44799999999998</v>
      </c>
      <c r="S52" s="32">
        <f t="shared" si="17"/>
        <v>24.411565672100888</v>
      </c>
      <c r="T52" s="33">
        <v>101.4</v>
      </c>
      <c r="U52" s="33">
        <v>22.523250000000001</v>
      </c>
      <c r="V52" s="32">
        <f t="shared" si="18"/>
        <v>22.212278106508876</v>
      </c>
      <c r="W52" s="33">
        <v>54206.400000000001</v>
      </c>
      <c r="X52" s="33">
        <v>10195.1</v>
      </c>
      <c r="Y52" s="32">
        <f t="shared" si="19"/>
        <v>18.80792673927802</v>
      </c>
      <c r="Z52" s="33">
        <v>202.8</v>
      </c>
      <c r="AA52" s="33">
        <v>47.229639999999996</v>
      </c>
      <c r="AB52" s="32">
        <f t="shared" si="20"/>
        <v>23.288777120315579</v>
      </c>
      <c r="AC52" s="33">
        <v>0</v>
      </c>
      <c r="AD52" s="33">
        <v>0</v>
      </c>
      <c r="AE52" s="32"/>
      <c r="AF52" s="33">
        <v>214.8</v>
      </c>
      <c r="AG52" s="33">
        <v>36.700000000000003</v>
      </c>
      <c r="AH52" s="32">
        <f t="shared" si="21"/>
        <v>17.085661080074487</v>
      </c>
      <c r="AI52" s="33">
        <v>719.8</v>
      </c>
      <c r="AJ52" s="33">
        <v>238.2</v>
      </c>
      <c r="AK52" s="32">
        <f t="shared" si="22"/>
        <v>33.092525701583774</v>
      </c>
      <c r="AL52" s="33">
        <v>221.6</v>
      </c>
      <c r="AM52" s="33">
        <v>44.3</v>
      </c>
      <c r="AN52" s="32">
        <f t="shared" si="23"/>
        <v>19.990974729241877</v>
      </c>
      <c r="AO52" s="33">
        <v>213</v>
      </c>
      <c r="AP52" s="33">
        <v>42.7</v>
      </c>
      <c r="AQ52" s="32">
        <f t="shared" si="24"/>
        <v>20.046948356807512</v>
      </c>
      <c r="AR52" s="33"/>
      <c r="AS52" s="33"/>
      <c r="AT52" s="32"/>
      <c r="AU52" s="33">
        <v>0</v>
      </c>
      <c r="AV52" s="33">
        <v>0</v>
      </c>
      <c r="AW52" s="32"/>
      <c r="AX52" s="32">
        <v>207.3</v>
      </c>
      <c r="AY52" s="32">
        <v>41.850279999999998</v>
      </c>
      <c r="AZ52" s="32">
        <f t="shared" si="33"/>
        <v>20.188268210323201</v>
      </c>
      <c r="BA52" s="33">
        <v>212.8</v>
      </c>
      <c r="BB52" s="33">
        <v>21.880749999999999</v>
      </c>
      <c r="BC52" s="32">
        <f t="shared" si="26"/>
        <v>10.282307330827066</v>
      </c>
      <c r="BD52" s="33">
        <v>224.9</v>
      </c>
      <c r="BE52" s="33">
        <v>50.1</v>
      </c>
      <c r="BF52" s="32">
        <f t="shared" si="27"/>
        <v>22.276567363272566</v>
      </c>
      <c r="BG52" s="33">
        <v>1.3</v>
      </c>
      <c r="BH52" s="33">
        <v>0</v>
      </c>
      <c r="BI52" s="32">
        <v>0</v>
      </c>
      <c r="BJ52" s="33">
        <v>48.7</v>
      </c>
      <c r="BK52" s="33">
        <v>0</v>
      </c>
      <c r="BL52" s="32">
        <v>0</v>
      </c>
    </row>
    <row r="53" spans="1:64" ht="15.75" x14ac:dyDescent="0.25">
      <c r="A53" s="76" t="s">
        <v>592</v>
      </c>
      <c r="B53" s="33">
        <f t="shared" si="12"/>
        <v>58708.500000000015</v>
      </c>
      <c r="C53" s="33">
        <f t="shared" si="13"/>
        <v>12213.274820000002</v>
      </c>
      <c r="D53" s="32">
        <f t="shared" si="0"/>
        <v>20.803247945357146</v>
      </c>
      <c r="E53" s="33">
        <v>213.6</v>
      </c>
      <c r="F53" s="33">
        <v>36.9</v>
      </c>
      <c r="G53" s="32">
        <f>F53/E53*100</f>
        <v>17.275280898876407</v>
      </c>
      <c r="H53" s="33">
        <v>79.900000000000006</v>
      </c>
      <c r="I53" s="33">
        <v>5.9675099999999999</v>
      </c>
      <c r="J53" s="32">
        <f>I53/H53*100</f>
        <v>7.4687234042553188</v>
      </c>
      <c r="K53" s="33">
        <v>2056.9</v>
      </c>
      <c r="L53" s="33">
        <v>337.77790000000005</v>
      </c>
      <c r="M53" s="32">
        <f>L53/K53*100</f>
        <v>16.421697700422968</v>
      </c>
      <c r="N53" s="33">
        <v>24871.7</v>
      </c>
      <c r="O53" s="33">
        <v>5624</v>
      </c>
      <c r="P53" s="32">
        <f t="shared" si="2"/>
        <v>22.612045015017067</v>
      </c>
      <c r="Q53" s="33">
        <v>653.29999999999995</v>
      </c>
      <c r="R53" s="33">
        <v>149.35404</v>
      </c>
      <c r="S53" s="32">
        <f>R53/Q53*100</f>
        <v>22.861478646869742</v>
      </c>
      <c r="T53" s="33">
        <v>50.7</v>
      </c>
      <c r="U53" s="33">
        <v>11.597190000000001</v>
      </c>
      <c r="V53" s="32">
        <f>U53/T53*100</f>
        <v>22.874142011834319</v>
      </c>
      <c r="W53" s="33">
        <v>27341.5</v>
      </c>
      <c r="X53" s="33">
        <v>5287.384</v>
      </c>
      <c r="Y53" s="32">
        <f>X53/W53*100</f>
        <v>19.338309895214234</v>
      </c>
      <c r="Z53" s="33">
        <v>202.8</v>
      </c>
      <c r="AA53" s="33">
        <v>35.67342</v>
      </c>
      <c r="AB53" s="32">
        <f>AA53/Z53*100</f>
        <v>17.590443786982249</v>
      </c>
      <c r="AC53" s="33">
        <v>0</v>
      </c>
      <c r="AD53" s="33">
        <v>0</v>
      </c>
      <c r="AE53" s="32"/>
      <c r="AF53" s="33">
        <v>214.8</v>
      </c>
      <c r="AG53" s="33">
        <v>43.2</v>
      </c>
      <c r="AH53" s="32">
        <f>AG53/AF53*100</f>
        <v>20.11173184357542</v>
      </c>
      <c r="AI53" s="33">
        <v>1893.7</v>
      </c>
      <c r="AJ53" s="33">
        <v>506.4</v>
      </c>
      <c r="AK53" s="32">
        <f>AJ53/AI53*100</f>
        <v>26.741300100332683</v>
      </c>
      <c r="AL53" s="33">
        <v>221.6</v>
      </c>
      <c r="AM53" s="33">
        <v>34.200000000000003</v>
      </c>
      <c r="AN53" s="32">
        <f>AM53/AL53*100</f>
        <v>15.433212996389894</v>
      </c>
      <c r="AO53" s="33">
        <v>213</v>
      </c>
      <c r="AP53" s="33">
        <v>17</v>
      </c>
      <c r="AQ53" s="32">
        <f>AP53/AO53*100</f>
        <v>7.981220657276995</v>
      </c>
      <c r="AR53" s="33"/>
      <c r="AS53" s="33"/>
      <c r="AT53" s="32"/>
      <c r="AU53" s="33">
        <v>0</v>
      </c>
      <c r="AV53" s="33">
        <v>0</v>
      </c>
      <c r="AW53" s="32"/>
      <c r="AX53" s="32">
        <v>207.3</v>
      </c>
      <c r="AY53" s="32">
        <v>44.05968</v>
      </c>
      <c r="AZ53" s="32">
        <f>AY53/AX53*100</f>
        <v>21.254066570188133</v>
      </c>
      <c r="BA53" s="33">
        <v>212.8</v>
      </c>
      <c r="BB53" s="33">
        <v>42.76108</v>
      </c>
      <c r="BC53" s="32">
        <f>BB53/BA53*100</f>
        <v>20.094492481203005</v>
      </c>
      <c r="BD53" s="33">
        <v>224.9</v>
      </c>
      <c r="BE53" s="33">
        <v>37</v>
      </c>
      <c r="BF53" s="32">
        <f>BE53/BD53*100</f>
        <v>16.451756336149401</v>
      </c>
      <c r="BG53" s="33">
        <v>1.3</v>
      </c>
      <c r="BH53" s="33">
        <v>0</v>
      </c>
      <c r="BI53" s="32">
        <v>0</v>
      </c>
      <c r="BJ53" s="33">
        <v>48.7</v>
      </c>
      <c r="BK53" s="33">
        <v>0</v>
      </c>
      <c r="BL53" s="32">
        <v>0</v>
      </c>
    </row>
    <row r="54" spans="1:64" ht="15.75" x14ac:dyDescent="0.25">
      <c r="A54" s="181" t="s">
        <v>166</v>
      </c>
      <c r="B54" s="56">
        <f>SUM(B55:B362)</f>
        <v>44111.000000000153</v>
      </c>
      <c r="C54" s="56">
        <f>SUM(C55:C362)</f>
        <v>7403.1313100000025</v>
      </c>
      <c r="D54" s="56">
        <f t="shared" si="0"/>
        <v>16.782959601913301</v>
      </c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6">
        <f>SUM(AX55:AX362)</f>
        <v>44111.000000000153</v>
      </c>
      <c r="AY54" s="56">
        <f>SUM(AY55:AY362)</f>
        <v>7403.1313100000025</v>
      </c>
      <c r="AZ54" s="56">
        <f>AY54/AX54*100</f>
        <v>16.782959601913301</v>
      </c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spans="1:64" s="156" customFormat="1" ht="51" x14ac:dyDescent="0.25">
      <c r="A55" s="77" t="s">
        <v>167</v>
      </c>
      <c r="B55" s="33">
        <f t="shared" si="12"/>
        <v>701.1</v>
      </c>
      <c r="C55" s="33">
        <f t="shared" si="13"/>
        <v>137.1</v>
      </c>
      <c r="D55" s="32">
        <f t="shared" si="0"/>
        <v>19.554985023534442</v>
      </c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>
        <v>701.1</v>
      </c>
      <c r="AY55" s="32">
        <v>137.1</v>
      </c>
      <c r="AZ55" s="32">
        <f>AY55/AX55*100</f>
        <v>19.554985023534442</v>
      </c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</row>
    <row r="56" spans="1:64" s="156" customFormat="1" ht="51" x14ac:dyDescent="0.25">
      <c r="A56" s="77" t="s">
        <v>168</v>
      </c>
      <c r="B56" s="33">
        <f t="shared" si="12"/>
        <v>93.5</v>
      </c>
      <c r="C56" s="33">
        <f t="shared" si="13"/>
        <v>13.5</v>
      </c>
      <c r="D56" s="32">
        <f t="shared" si="0"/>
        <v>14.438502673796791</v>
      </c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>
        <v>93.5</v>
      </c>
      <c r="AY56" s="32">
        <v>13.5</v>
      </c>
      <c r="AZ56" s="32">
        <f t="shared" ref="AZ56:AZ119" si="35">AY56/AX56*100</f>
        <v>14.438502673796791</v>
      </c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</row>
    <row r="57" spans="1:64" s="156" customFormat="1" ht="38.25" x14ac:dyDescent="0.25">
      <c r="A57" s="77" t="s">
        <v>169</v>
      </c>
      <c r="B57" s="33">
        <f t="shared" si="12"/>
        <v>621.9</v>
      </c>
      <c r="C57" s="33">
        <f t="shared" si="13"/>
        <v>112.7</v>
      </c>
      <c r="D57" s="32">
        <f t="shared" si="0"/>
        <v>18.121884547354881</v>
      </c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>
        <v>621.9</v>
      </c>
      <c r="AY57" s="32">
        <v>112.7</v>
      </c>
      <c r="AZ57" s="32">
        <f t="shared" si="35"/>
        <v>18.121884547354881</v>
      </c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</row>
    <row r="58" spans="1:64" s="156" customFormat="1" ht="51" x14ac:dyDescent="0.25">
      <c r="A58" s="77" t="s">
        <v>170</v>
      </c>
      <c r="B58" s="33">
        <f t="shared" si="12"/>
        <v>82.9</v>
      </c>
      <c r="C58" s="33">
        <f t="shared" si="13"/>
        <v>17.600000000000001</v>
      </c>
      <c r="D58" s="32">
        <f t="shared" si="0"/>
        <v>21.230398069963812</v>
      </c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>
        <v>82.9</v>
      </c>
      <c r="AY58" s="32">
        <v>17.600000000000001</v>
      </c>
      <c r="AZ58" s="32">
        <f t="shared" si="35"/>
        <v>21.230398069963812</v>
      </c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</row>
    <row r="59" spans="1:64" s="156" customFormat="1" ht="51" x14ac:dyDescent="0.25">
      <c r="A59" s="77" t="s">
        <v>171</v>
      </c>
      <c r="B59" s="33">
        <f t="shared" si="12"/>
        <v>82.9</v>
      </c>
      <c r="C59" s="33">
        <f t="shared" si="13"/>
        <v>17.623860000000001</v>
      </c>
      <c r="D59" s="32">
        <f t="shared" si="0"/>
        <v>21.259179734620023</v>
      </c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>
        <v>82.9</v>
      </c>
      <c r="AY59" s="32">
        <v>17.623860000000001</v>
      </c>
      <c r="AZ59" s="32">
        <f t="shared" si="35"/>
        <v>21.259179734620023</v>
      </c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</row>
    <row r="60" spans="1:64" s="156" customFormat="1" ht="38.25" x14ac:dyDescent="0.25">
      <c r="A60" s="77" t="s">
        <v>172</v>
      </c>
      <c r="B60" s="33">
        <f t="shared" si="12"/>
        <v>82.9</v>
      </c>
      <c r="C60" s="33">
        <f t="shared" si="13"/>
        <v>17.623860000000001</v>
      </c>
      <c r="D60" s="32">
        <f t="shared" si="0"/>
        <v>21.259179734620023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>
        <v>82.9</v>
      </c>
      <c r="AY60" s="32">
        <v>17.623860000000001</v>
      </c>
      <c r="AZ60" s="32">
        <f t="shared" si="35"/>
        <v>21.259179734620023</v>
      </c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</row>
    <row r="61" spans="1:64" s="156" customFormat="1" ht="38.25" x14ac:dyDescent="0.25">
      <c r="A61" s="77" t="s">
        <v>173</v>
      </c>
      <c r="B61" s="33">
        <f t="shared" si="12"/>
        <v>82.9</v>
      </c>
      <c r="C61" s="33">
        <f t="shared" si="13"/>
        <v>17.623860000000001</v>
      </c>
      <c r="D61" s="32">
        <f t="shared" si="0"/>
        <v>21.259179734620023</v>
      </c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>
        <v>82.9</v>
      </c>
      <c r="AY61" s="32">
        <v>17.623860000000001</v>
      </c>
      <c r="AZ61" s="32">
        <f t="shared" si="35"/>
        <v>21.259179734620023</v>
      </c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spans="1:64" s="156" customFormat="1" ht="38.25" x14ac:dyDescent="0.25">
      <c r="A62" s="77" t="s">
        <v>174</v>
      </c>
      <c r="B62" s="33">
        <f t="shared" si="12"/>
        <v>207.3</v>
      </c>
      <c r="C62" s="33">
        <f t="shared" si="13"/>
        <v>44.05968</v>
      </c>
      <c r="D62" s="32">
        <f t="shared" si="0"/>
        <v>21.254066570188133</v>
      </c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>
        <v>207.3</v>
      </c>
      <c r="AY62" s="32">
        <v>44.05968</v>
      </c>
      <c r="AZ62" s="32">
        <f t="shared" si="35"/>
        <v>21.254066570188133</v>
      </c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</row>
    <row r="63" spans="1:64" s="156" customFormat="1" ht="51" customHeight="1" x14ac:dyDescent="0.25">
      <c r="A63" s="77" t="s">
        <v>175</v>
      </c>
      <c r="B63" s="33">
        <f t="shared" si="12"/>
        <v>82.9</v>
      </c>
      <c r="C63" s="33">
        <f t="shared" si="13"/>
        <v>17.62387</v>
      </c>
      <c r="D63" s="32">
        <f t="shared" si="0"/>
        <v>21.259191797346201</v>
      </c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>
        <v>82.9</v>
      </c>
      <c r="AY63" s="32">
        <v>17.62387</v>
      </c>
      <c r="AZ63" s="32">
        <f t="shared" si="35"/>
        <v>21.259191797346201</v>
      </c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</row>
    <row r="64" spans="1:64" s="156" customFormat="1" ht="38.25" x14ac:dyDescent="0.25">
      <c r="A64" s="77" t="s">
        <v>177</v>
      </c>
      <c r="B64" s="33">
        <f t="shared" si="12"/>
        <v>82.9</v>
      </c>
      <c r="C64" s="33">
        <f t="shared" si="13"/>
        <v>12.523629999999999</v>
      </c>
      <c r="D64" s="32">
        <f t="shared" si="0"/>
        <v>15.106911942098911</v>
      </c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>
        <v>82.9</v>
      </c>
      <c r="AY64" s="32">
        <v>12.523629999999999</v>
      </c>
      <c r="AZ64" s="32">
        <f t="shared" si="35"/>
        <v>15.106911942098911</v>
      </c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</row>
    <row r="65" spans="1:64" s="156" customFormat="1" ht="51" x14ac:dyDescent="0.25">
      <c r="A65" s="77" t="s">
        <v>178</v>
      </c>
      <c r="B65" s="33">
        <f t="shared" si="12"/>
        <v>0</v>
      </c>
      <c r="C65" s="33">
        <f t="shared" si="13"/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</row>
    <row r="66" spans="1:64" s="156" customFormat="1" ht="38.25" x14ac:dyDescent="0.25">
      <c r="A66" s="77" t="s">
        <v>179</v>
      </c>
      <c r="B66" s="33">
        <f t="shared" si="12"/>
        <v>207.3</v>
      </c>
      <c r="C66" s="33">
        <f t="shared" si="13"/>
        <v>33.625500000000002</v>
      </c>
      <c r="D66" s="32">
        <f t="shared" si="0"/>
        <v>16.220694645441387</v>
      </c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>
        <v>207.3</v>
      </c>
      <c r="AY66" s="32">
        <v>33.625500000000002</v>
      </c>
      <c r="AZ66" s="32">
        <f t="shared" si="35"/>
        <v>16.220694645441387</v>
      </c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</row>
    <row r="67" spans="1:64" s="156" customFormat="1" ht="38.25" x14ac:dyDescent="0.25">
      <c r="A67" s="77" t="s">
        <v>180</v>
      </c>
      <c r="B67" s="33">
        <f t="shared" si="12"/>
        <v>82.9</v>
      </c>
      <c r="C67" s="33">
        <f t="shared" si="13"/>
        <v>13.296860000000001</v>
      </c>
      <c r="D67" s="32">
        <f t="shared" si="0"/>
        <v>16.039638118214718</v>
      </c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>
        <v>82.9</v>
      </c>
      <c r="AY67" s="32">
        <v>13.296860000000001</v>
      </c>
      <c r="AZ67" s="32">
        <f t="shared" si="35"/>
        <v>16.039638118214718</v>
      </c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</row>
    <row r="68" spans="1:64" s="156" customFormat="1" ht="38.25" x14ac:dyDescent="0.25">
      <c r="A68" s="77" t="s">
        <v>181</v>
      </c>
      <c r="B68" s="33">
        <f t="shared" si="12"/>
        <v>207.3</v>
      </c>
      <c r="C68" s="33">
        <f t="shared" si="13"/>
        <v>31.825200000000002</v>
      </c>
      <c r="D68" s="32">
        <f t="shared" si="0"/>
        <v>15.352243125904486</v>
      </c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>
        <v>207.3</v>
      </c>
      <c r="AY68" s="32">
        <v>31.825200000000002</v>
      </c>
      <c r="AZ68" s="32">
        <f t="shared" si="35"/>
        <v>15.352243125904486</v>
      </c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</row>
    <row r="69" spans="1:64" s="156" customFormat="1" ht="38.25" x14ac:dyDescent="0.25">
      <c r="A69" s="77" t="s">
        <v>182</v>
      </c>
      <c r="B69" s="33">
        <f t="shared" si="12"/>
        <v>82.9</v>
      </c>
      <c r="C69" s="33">
        <f t="shared" si="13"/>
        <v>12.753410000000001</v>
      </c>
      <c r="D69" s="32">
        <f t="shared" si="0"/>
        <v>15.384089264173703</v>
      </c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>
        <v>82.9</v>
      </c>
      <c r="AY69" s="32">
        <v>12.753410000000001</v>
      </c>
      <c r="AZ69" s="32">
        <f t="shared" si="35"/>
        <v>15.384089264173703</v>
      </c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</row>
    <row r="70" spans="1:64" s="156" customFormat="1" ht="38.25" x14ac:dyDescent="0.25">
      <c r="A70" s="77" t="s">
        <v>183</v>
      </c>
      <c r="B70" s="33">
        <f t="shared" si="12"/>
        <v>82.9</v>
      </c>
      <c r="C70" s="33">
        <f t="shared" si="13"/>
        <v>12.75342</v>
      </c>
      <c r="D70" s="32">
        <f t="shared" si="0"/>
        <v>15.384101326899879</v>
      </c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>
        <v>82.9</v>
      </c>
      <c r="AY70" s="32">
        <v>12.75342</v>
      </c>
      <c r="AZ70" s="32">
        <f t="shared" si="35"/>
        <v>15.384101326899879</v>
      </c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</row>
    <row r="71" spans="1:64" s="156" customFormat="1" ht="38.25" x14ac:dyDescent="0.25">
      <c r="A71" s="77" t="s">
        <v>184</v>
      </c>
      <c r="B71" s="33">
        <f t="shared" si="12"/>
        <v>0</v>
      </c>
      <c r="C71" s="33">
        <f t="shared" si="13"/>
        <v>0</v>
      </c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</row>
    <row r="72" spans="1:64" s="156" customFormat="1" ht="38.25" x14ac:dyDescent="0.25">
      <c r="A72" s="77" t="s">
        <v>185</v>
      </c>
      <c r="B72" s="33">
        <f t="shared" si="12"/>
        <v>0</v>
      </c>
      <c r="C72" s="33">
        <f t="shared" si="13"/>
        <v>0</v>
      </c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</row>
    <row r="73" spans="1:64" s="156" customFormat="1" ht="38.25" x14ac:dyDescent="0.25">
      <c r="A73" s="77" t="s">
        <v>186</v>
      </c>
      <c r="B73" s="33">
        <f t="shared" si="12"/>
        <v>0</v>
      </c>
      <c r="C73" s="33">
        <f t="shared" si="13"/>
        <v>0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</row>
    <row r="74" spans="1:64" s="156" customFormat="1" ht="38.25" x14ac:dyDescent="0.25">
      <c r="A74" s="77" t="s">
        <v>187</v>
      </c>
      <c r="B74" s="33">
        <f t="shared" si="12"/>
        <v>0</v>
      </c>
      <c r="C74" s="33">
        <f t="shared" si="13"/>
        <v>0</v>
      </c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</row>
    <row r="75" spans="1:64" s="156" customFormat="1" ht="51" x14ac:dyDescent="0.25">
      <c r="A75" s="77" t="s">
        <v>188</v>
      </c>
      <c r="B75" s="33">
        <f t="shared" si="12"/>
        <v>207.3</v>
      </c>
      <c r="C75" s="33">
        <f t="shared" si="13"/>
        <v>33.9</v>
      </c>
      <c r="D75" s="32">
        <f t="shared" ref="D75:D137" si="36">C75/B75*100</f>
        <v>16.353111432706221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>
        <v>207.3</v>
      </c>
      <c r="AY75" s="32">
        <v>33.9</v>
      </c>
      <c r="AZ75" s="32">
        <f t="shared" si="35"/>
        <v>16.353111432706221</v>
      </c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</row>
    <row r="76" spans="1:64" s="156" customFormat="1" ht="51" x14ac:dyDescent="0.25">
      <c r="A76" s="77" t="s">
        <v>189</v>
      </c>
      <c r="B76" s="33">
        <f t="shared" ref="B76:B139" si="37">E76+H76+K76+N76+Q76+T76+W76+Z76+AC76+AF76+AI76+AL76+AO76+AR76+AU76+AX76+BA76+BD76+BG76+BJ76</f>
        <v>82.9</v>
      </c>
      <c r="C76" s="33">
        <f t="shared" ref="C76:C139" si="38">F76+I76+L76+O76+R76+U76+X76+AA76+AD76+AG76+AJ76+AM76+AP76+AS76+AV76+AY76+BB76+BE76+BH76+BK76</f>
        <v>16.986560000000001</v>
      </c>
      <c r="D76" s="32">
        <f t="shared" si="36"/>
        <v>20.490422195416162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>
        <v>82.9</v>
      </c>
      <c r="AY76" s="32">
        <v>16.986560000000001</v>
      </c>
      <c r="AZ76" s="32">
        <f t="shared" si="35"/>
        <v>20.490422195416162</v>
      </c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</row>
    <row r="77" spans="1:64" s="156" customFormat="1" ht="51" x14ac:dyDescent="0.25">
      <c r="A77" s="77" t="s">
        <v>190</v>
      </c>
      <c r="B77" s="33">
        <f t="shared" si="37"/>
        <v>0</v>
      </c>
      <c r="C77" s="33">
        <f t="shared" si="38"/>
        <v>0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</row>
    <row r="78" spans="1:64" s="156" customFormat="1" ht="51" x14ac:dyDescent="0.25">
      <c r="A78" s="77" t="s">
        <v>191</v>
      </c>
      <c r="B78" s="33">
        <f t="shared" si="37"/>
        <v>207.3</v>
      </c>
      <c r="C78" s="33">
        <f t="shared" si="38"/>
        <v>34.279480000000007</v>
      </c>
      <c r="D78" s="32">
        <f t="shared" si="36"/>
        <v>16.536169802219007</v>
      </c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>
        <v>207.3</v>
      </c>
      <c r="AY78" s="32">
        <v>34.279480000000007</v>
      </c>
      <c r="AZ78" s="32">
        <f t="shared" si="35"/>
        <v>16.536169802219007</v>
      </c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</row>
    <row r="79" spans="1:64" s="156" customFormat="1" ht="51" x14ac:dyDescent="0.25">
      <c r="A79" s="77" t="s">
        <v>192</v>
      </c>
      <c r="B79" s="33">
        <f t="shared" si="37"/>
        <v>207.3</v>
      </c>
      <c r="C79" s="33">
        <f t="shared" si="38"/>
        <v>33.87312</v>
      </c>
      <c r="D79" s="32">
        <f t="shared" si="36"/>
        <v>16.340144717800289</v>
      </c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>
        <v>207.3</v>
      </c>
      <c r="AY79" s="32">
        <v>33.87312</v>
      </c>
      <c r="AZ79" s="32">
        <f t="shared" si="35"/>
        <v>16.340144717800289</v>
      </c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</row>
    <row r="80" spans="1:64" s="156" customFormat="1" ht="51" x14ac:dyDescent="0.25">
      <c r="A80" s="77" t="s">
        <v>193</v>
      </c>
      <c r="B80" s="33">
        <f t="shared" si="37"/>
        <v>207.3</v>
      </c>
      <c r="C80" s="33">
        <f t="shared" si="38"/>
        <v>34.37679</v>
      </c>
      <c r="D80" s="32">
        <f t="shared" si="36"/>
        <v>16.583111432706222</v>
      </c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>
        <v>207.3</v>
      </c>
      <c r="AY80" s="32">
        <v>34.37679</v>
      </c>
      <c r="AZ80" s="32">
        <f t="shared" si="35"/>
        <v>16.583111432706222</v>
      </c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</row>
    <row r="81" spans="1:64" s="156" customFormat="1" ht="51" x14ac:dyDescent="0.25">
      <c r="A81" s="77" t="s">
        <v>194</v>
      </c>
      <c r="B81" s="33">
        <f t="shared" si="37"/>
        <v>82.9</v>
      </c>
      <c r="C81" s="33">
        <f t="shared" si="38"/>
        <v>16.986560000000001</v>
      </c>
      <c r="D81" s="32">
        <f t="shared" si="36"/>
        <v>20.490422195416162</v>
      </c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>
        <v>82.9</v>
      </c>
      <c r="AY81" s="32">
        <v>16.986560000000001</v>
      </c>
      <c r="AZ81" s="32">
        <f t="shared" si="35"/>
        <v>20.490422195416162</v>
      </c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</row>
    <row r="82" spans="1:64" s="156" customFormat="1" ht="51" x14ac:dyDescent="0.25">
      <c r="A82" s="77" t="s">
        <v>195</v>
      </c>
      <c r="B82" s="33">
        <f t="shared" si="37"/>
        <v>207.3</v>
      </c>
      <c r="C82" s="33">
        <f t="shared" si="38"/>
        <v>35.947000000000003</v>
      </c>
      <c r="D82" s="32">
        <f t="shared" si="36"/>
        <v>17.340569223347803</v>
      </c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>
        <v>207.3</v>
      </c>
      <c r="AY82" s="32">
        <v>35.947000000000003</v>
      </c>
      <c r="AZ82" s="32">
        <f t="shared" si="35"/>
        <v>17.340569223347803</v>
      </c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</row>
    <row r="83" spans="1:64" s="156" customFormat="1" ht="51" x14ac:dyDescent="0.25">
      <c r="A83" s="77" t="s">
        <v>196</v>
      </c>
      <c r="B83" s="33">
        <f t="shared" si="37"/>
        <v>0</v>
      </c>
      <c r="C83" s="33">
        <f t="shared" si="38"/>
        <v>0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</row>
    <row r="84" spans="1:64" s="156" customFormat="1" ht="51" x14ac:dyDescent="0.25">
      <c r="A84" s="77" t="s">
        <v>197</v>
      </c>
      <c r="B84" s="33">
        <f t="shared" si="37"/>
        <v>0</v>
      </c>
      <c r="C84" s="33">
        <f t="shared" si="38"/>
        <v>0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</row>
    <row r="85" spans="1:64" s="156" customFormat="1" ht="51" x14ac:dyDescent="0.25">
      <c r="A85" s="77" t="s">
        <v>198</v>
      </c>
      <c r="B85" s="33">
        <f t="shared" si="37"/>
        <v>82.9</v>
      </c>
      <c r="C85" s="33">
        <f t="shared" si="38"/>
        <v>16.986560000000001</v>
      </c>
      <c r="D85" s="32">
        <f t="shared" si="36"/>
        <v>20.490422195416162</v>
      </c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>
        <v>82.9</v>
      </c>
      <c r="AY85" s="32">
        <v>16.986560000000001</v>
      </c>
      <c r="AZ85" s="32">
        <f t="shared" si="35"/>
        <v>20.490422195416162</v>
      </c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</row>
    <row r="86" spans="1:64" s="156" customFormat="1" ht="51" x14ac:dyDescent="0.25">
      <c r="A86" s="77" t="s">
        <v>199</v>
      </c>
      <c r="B86" s="33">
        <f t="shared" si="37"/>
        <v>207.3</v>
      </c>
      <c r="C86" s="33">
        <f t="shared" si="38"/>
        <v>32.08522</v>
      </c>
      <c r="D86" s="32">
        <f t="shared" si="36"/>
        <v>15.477674867342014</v>
      </c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>
        <v>207.3</v>
      </c>
      <c r="AY86" s="32">
        <v>32.08522</v>
      </c>
      <c r="AZ86" s="32">
        <f t="shared" si="35"/>
        <v>15.477674867342014</v>
      </c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</row>
    <row r="87" spans="1:64" s="156" customFormat="1" ht="51" x14ac:dyDescent="0.25">
      <c r="A87" s="77" t="s">
        <v>201</v>
      </c>
      <c r="B87" s="33">
        <f t="shared" si="37"/>
        <v>414.6</v>
      </c>
      <c r="C87" s="33">
        <f t="shared" si="38"/>
        <v>81.223529999999997</v>
      </c>
      <c r="D87" s="32">
        <f t="shared" si="36"/>
        <v>19.590817655571634</v>
      </c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>
        <v>414.6</v>
      </c>
      <c r="AY87" s="32">
        <v>81.223529999999997</v>
      </c>
      <c r="AZ87" s="32">
        <f t="shared" si="35"/>
        <v>19.590817655571634</v>
      </c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</row>
    <row r="88" spans="1:64" s="156" customFormat="1" ht="38.25" x14ac:dyDescent="0.25">
      <c r="A88" s="77" t="s">
        <v>202</v>
      </c>
      <c r="B88" s="33">
        <f t="shared" si="37"/>
        <v>207.3</v>
      </c>
      <c r="C88" s="33">
        <f t="shared" si="38"/>
        <v>32.32159</v>
      </c>
      <c r="D88" s="32">
        <f t="shared" si="36"/>
        <v>15.591698022190062</v>
      </c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>
        <v>207.3</v>
      </c>
      <c r="AY88" s="32">
        <v>32.32159</v>
      </c>
      <c r="AZ88" s="32">
        <f t="shared" si="35"/>
        <v>15.591698022190062</v>
      </c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</row>
    <row r="89" spans="1:64" s="156" customFormat="1" ht="38.25" x14ac:dyDescent="0.25">
      <c r="A89" s="77" t="s">
        <v>204</v>
      </c>
      <c r="B89" s="33">
        <f t="shared" si="37"/>
        <v>82.9</v>
      </c>
      <c r="C89" s="33">
        <f t="shared" si="38"/>
        <v>18.97381</v>
      </c>
      <c r="D89" s="32">
        <f t="shared" si="36"/>
        <v>22.887587454764777</v>
      </c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>
        <v>82.9</v>
      </c>
      <c r="AY89" s="32">
        <v>18.97381</v>
      </c>
      <c r="AZ89" s="32">
        <f t="shared" si="35"/>
        <v>22.887587454764777</v>
      </c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</row>
    <row r="90" spans="1:64" s="156" customFormat="1" ht="51" x14ac:dyDescent="0.25">
      <c r="A90" s="77" t="s">
        <v>205</v>
      </c>
      <c r="B90" s="33">
        <f t="shared" si="37"/>
        <v>207.3</v>
      </c>
      <c r="C90" s="33">
        <f t="shared" si="38"/>
        <v>35.176569999999998</v>
      </c>
      <c r="D90" s="32">
        <f t="shared" si="36"/>
        <v>16.968919440424504</v>
      </c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>
        <v>207.3</v>
      </c>
      <c r="AY90" s="32">
        <v>35.176569999999998</v>
      </c>
      <c r="AZ90" s="32">
        <f t="shared" si="35"/>
        <v>16.968919440424504</v>
      </c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</row>
    <row r="91" spans="1:64" s="156" customFormat="1" ht="38.25" x14ac:dyDescent="0.25">
      <c r="A91" s="77" t="s">
        <v>206</v>
      </c>
      <c r="B91" s="33">
        <f t="shared" si="37"/>
        <v>82.9</v>
      </c>
      <c r="C91" s="33">
        <f t="shared" si="38"/>
        <v>13.99818</v>
      </c>
      <c r="D91" s="32">
        <f t="shared" si="36"/>
        <v>16.885621230398069</v>
      </c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>
        <v>82.9</v>
      </c>
      <c r="AY91" s="32">
        <v>13.99818</v>
      </c>
      <c r="AZ91" s="32">
        <f t="shared" si="35"/>
        <v>16.885621230398069</v>
      </c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</row>
    <row r="92" spans="1:64" s="156" customFormat="1" ht="51" x14ac:dyDescent="0.25">
      <c r="A92" s="77" t="s">
        <v>207</v>
      </c>
      <c r="B92" s="33">
        <f t="shared" si="37"/>
        <v>82.9</v>
      </c>
      <c r="C92" s="33">
        <f t="shared" si="38"/>
        <v>12.89818</v>
      </c>
      <c r="D92" s="32">
        <f t="shared" si="36"/>
        <v>15.558721351025332</v>
      </c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>
        <v>82.9</v>
      </c>
      <c r="AY92" s="32">
        <v>12.89818</v>
      </c>
      <c r="AZ92" s="32">
        <f t="shared" si="35"/>
        <v>15.558721351025332</v>
      </c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</row>
    <row r="93" spans="1:64" s="156" customFormat="1" ht="38.25" x14ac:dyDescent="0.25">
      <c r="A93" s="77" t="s">
        <v>208</v>
      </c>
      <c r="B93" s="33">
        <f t="shared" si="37"/>
        <v>82.9</v>
      </c>
      <c r="C93" s="33">
        <f t="shared" si="38"/>
        <v>13.998899999999999</v>
      </c>
      <c r="D93" s="32">
        <f t="shared" si="36"/>
        <v>16.886489746682749</v>
      </c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>
        <v>82.9</v>
      </c>
      <c r="AY93" s="32">
        <v>13.998899999999999</v>
      </c>
      <c r="AZ93" s="32">
        <f t="shared" si="35"/>
        <v>16.886489746682749</v>
      </c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</row>
    <row r="94" spans="1:64" s="156" customFormat="1" ht="38.25" x14ac:dyDescent="0.25">
      <c r="A94" s="77" t="s">
        <v>209</v>
      </c>
      <c r="B94" s="33">
        <f t="shared" si="37"/>
        <v>207.3</v>
      </c>
      <c r="C94" s="33">
        <f t="shared" si="38"/>
        <v>34.811599999999999</v>
      </c>
      <c r="D94" s="32">
        <f t="shared" si="36"/>
        <v>16.792860588519055</v>
      </c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>
        <v>207.3</v>
      </c>
      <c r="AY94" s="32">
        <v>34.811599999999999</v>
      </c>
      <c r="AZ94" s="32">
        <f t="shared" si="35"/>
        <v>16.792860588519055</v>
      </c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</row>
    <row r="95" spans="1:64" s="156" customFormat="1" ht="38.25" x14ac:dyDescent="0.25">
      <c r="A95" s="77" t="s">
        <v>210</v>
      </c>
      <c r="B95" s="33">
        <f t="shared" si="37"/>
        <v>207.3</v>
      </c>
      <c r="C95" s="33">
        <f t="shared" si="38"/>
        <v>34.779319999999998</v>
      </c>
      <c r="D95" s="32">
        <f t="shared" si="36"/>
        <v>16.777288953207908</v>
      </c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>
        <v>207.3</v>
      </c>
      <c r="AY95" s="32">
        <v>34.779319999999998</v>
      </c>
      <c r="AZ95" s="32">
        <f t="shared" si="35"/>
        <v>16.777288953207908</v>
      </c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</row>
    <row r="96" spans="1:64" s="156" customFormat="1" ht="38.25" x14ac:dyDescent="0.25">
      <c r="A96" s="77" t="s">
        <v>211</v>
      </c>
      <c r="B96" s="33">
        <f t="shared" si="37"/>
        <v>207.3</v>
      </c>
      <c r="C96" s="33">
        <f t="shared" si="38"/>
        <v>34.019970000000001</v>
      </c>
      <c r="D96" s="32">
        <f t="shared" si="36"/>
        <v>16.410984081041967</v>
      </c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>
        <v>207.3</v>
      </c>
      <c r="AY96" s="32">
        <v>34.019970000000001</v>
      </c>
      <c r="AZ96" s="32">
        <f t="shared" si="35"/>
        <v>16.410984081041967</v>
      </c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</row>
    <row r="97" spans="1:64" s="156" customFormat="1" ht="38.25" x14ac:dyDescent="0.25">
      <c r="A97" s="77" t="s">
        <v>212</v>
      </c>
      <c r="B97" s="33">
        <f t="shared" si="37"/>
        <v>207.3</v>
      </c>
      <c r="C97" s="33">
        <f t="shared" si="38"/>
        <v>37.988680000000002</v>
      </c>
      <c r="D97" s="32">
        <f t="shared" si="36"/>
        <v>18.325460684997587</v>
      </c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>
        <v>207.3</v>
      </c>
      <c r="AY97" s="32">
        <v>37.988680000000002</v>
      </c>
      <c r="AZ97" s="32">
        <f t="shared" si="35"/>
        <v>18.325460684997587</v>
      </c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</row>
    <row r="98" spans="1:64" s="156" customFormat="1" ht="38.25" x14ac:dyDescent="0.25">
      <c r="A98" s="77" t="s">
        <v>213</v>
      </c>
      <c r="B98" s="33">
        <f t="shared" si="37"/>
        <v>207.3</v>
      </c>
      <c r="C98" s="33">
        <f t="shared" si="38"/>
        <v>35.582900000000002</v>
      </c>
      <c r="D98" s="32">
        <f t="shared" si="36"/>
        <v>17.164930053063195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>
        <v>207.3</v>
      </c>
      <c r="AY98" s="32">
        <v>35.582900000000002</v>
      </c>
      <c r="AZ98" s="32">
        <f t="shared" si="35"/>
        <v>17.164930053063195</v>
      </c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</row>
    <row r="99" spans="1:64" s="156" customFormat="1" ht="51" x14ac:dyDescent="0.25">
      <c r="A99" s="77" t="s">
        <v>214</v>
      </c>
      <c r="B99" s="33">
        <f t="shared" si="37"/>
        <v>207.3</v>
      </c>
      <c r="C99" s="33">
        <f t="shared" si="38"/>
        <v>34.832749999999997</v>
      </c>
      <c r="D99" s="32">
        <f t="shared" si="36"/>
        <v>16.803063193439456</v>
      </c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>
        <v>207.3</v>
      </c>
      <c r="AY99" s="32">
        <v>34.832749999999997</v>
      </c>
      <c r="AZ99" s="32">
        <f t="shared" si="35"/>
        <v>16.803063193439456</v>
      </c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</row>
    <row r="100" spans="1:64" s="156" customFormat="1" ht="38.25" x14ac:dyDescent="0.25">
      <c r="A100" s="77" t="s">
        <v>215</v>
      </c>
      <c r="B100" s="33">
        <f t="shared" si="37"/>
        <v>82.9</v>
      </c>
      <c r="C100" s="33">
        <f t="shared" si="38"/>
        <v>13.564879999999999</v>
      </c>
      <c r="D100" s="32">
        <f t="shared" si="36"/>
        <v>16.36294330518697</v>
      </c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>
        <v>82.9</v>
      </c>
      <c r="AY100" s="32">
        <v>13.564879999999999</v>
      </c>
      <c r="AZ100" s="32">
        <f t="shared" si="35"/>
        <v>16.36294330518697</v>
      </c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</row>
    <row r="101" spans="1:64" s="156" customFormat="1" ht="38.25" x14ac:dyDescent="0.25">
      <c r="A101" s="77" t="s">
        <v>216</v>
      </c>
      <c r="B101" s="33">
        <f t="shared" si="37"/>
        <v>207.3</v>
      </c>
      <c r="C101" s="33">
        <f t="shared" si="38"/>
        <v>31.611049999999999</v>
      </c>
      <c r="D101" s="32">
        <f t="shared" si="36"/>
        <v>15.24893873613121</v>
      </c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>
        <v>207.3</v>
      </c>
      <c r="AY101" s="32">
        <v>31.611049999999999</v>
      </c>
      <c r="AZ101" s="32">
        <f t="shared" si="35"/>
        <v>15.24893873613121</v>
      </c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</row>
    <row r="102" spans="1:64" s="156" customFormat="1" ht="38.25" x14ac:dyDescent="0.25">
      <c r="A102" s="77" t="s">
        <v>217</v>
      </c>
      <c r="B102" s="33">
        <f t="shared" si="37"/>
        <v>207.3</v>
      </c>
      <c r="C102" s="33">
        <f t="shared" si="38"/>
        <v>33.94164</v>
      </c>
      <c r="D102" s="32">
        <f t="shared" si="36"/>
        <v>16.373198263386396</v>
      </c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>
        <v>207.3</v>
      </c>
      <c r="AY102" s="32">
        <v>33.94164</v>
      </c>
      <c r="AZ102" s="32">
        <f t="shared" si="35"/>
        <v>16.373198263386396</v>
      </c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</row>
    <row r="103" spans="1:64" s="156" customFormat="1" ht="38.25" x14ac:dyDescent="0.25">
      <c r="A103" s="77" t="s">
        <v>218</v>
      </c>
      <c r="B103" s="33">
        <f t="shared" si="37"/>
        <v>207.3</v>
      </c>
      <c r="C103" s="33">
        <f t="shared" si="38"/>
        <v>35.582920000000001</v>
      </c>
      <c r="D103" s="32">
        <f t="shared" si="36"/>
        <v>17.164939700916545</v>
      </c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>
        <v>207.3</v>
      </c>
      <c r="AY103" s="32">
        <v>35.582920000000001</v>
      </c>
      <c r="AZ103" s="32">
        <f t="shared" si="35"/>
        <v>17.164939700916545</v>
      </c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</row>
    <row r="104" spans="1:64" s="156" customFormat="1" ht="38.25" x14ac:dyDescent="0.25">
      <c r="A104" s="77" t="s">
        <v>219</v>
      </c>
      <c r="B104" s="33">
        <f t="shared" si="37"/>
        <v>207.3</v>
      </c>
      <c r="C104" s="33">
        <f t="shared" si="38"/>
        <v>37.040019999999998</v>
      </c>
      <c r="D104" s="32">
        <f t="shared" si="36"/>
        <v>17.867834056922334</v>
      </c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>
        <v>207.3</v>
      </c>
      <c r="AY104" s="32">
        <v>37.040019999999998</v>
      </c>
      <c r="AZ104" s="32">
        <f t="shared" si="35"/>
        <v>17.867834056922334</v>
      </c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</row>
    <row r="105" spans="1:64" s="156" customFormat="1" ht="38.25" x14ac:dyDescent="0.25">
      <c r="A105" s="77" t="s">
        <v>220</v>
      </c>
      <c r="B105" s="33">
        <f t="shared" si="37"/>
        <v>82.9</v>
      </c>
      <c r="C105" s="33">
        <f t="shared" si="38"/>
        <v>7.9699200000000001</v>
      </c>
      <c r="D105" s="32">
        <f t="shared" si="36"/>
        <v>9.6138962605548848</v>
      </c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>
        <v>82.9</v>
      </c>
      <c r="AY105" s="32">
        <v>7.9699200000000001</v>
      </c>
      <c r="AZ105" s="32">
        <f t="shared" si="35"/>
        <v>9.6138962605548848</v>
      </c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</row>
    <row r="106" spans="1:64" s="156" customFormat="1" ht="38.25" x14ac:dyDescent="0.25">
      <c r="A106" s="77" t="s">
        <v>221</v>
      </c>
      <c r="B106" s="33">
        <f t="shared" si="37"/>
        <v>82.9</v>
      </c>
      <c r="C106" s="33">
        <f t="shared" si="38"/>
        <v>18.418290000000002</v>
      </c>
      <c r="D106" s="32">
        <f t="shared" si="36"/>
        <v>22.217478890229192</v>
      </c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>
        <v>82.9</v>
      </c>
      <c r="AY106" s="32">
        <v>18.418290000000002</v>
      </c>
      <c r="AZ106" s="32">
        <f t="shared" si="35"/>
        <v>22.217478890229192</v>
      </c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</row>
    <row r="107" spans="1:64" s="156" customFormat="1" ht="38.25" x14ac:dyDescent="0.25">
      <c r="A107" s="77" t="s">
        <v>222</v>
      </c>
      <c r="B107" s="33">
        <f t="shared" si="37"/>
        <v>207.3</v>
      </c>
      <c r="C107" s="33">
        <f t="shared" si="38"/>
        <v>34.314779999999999</v>
      </c>
      <c r="D107" s="32">
        <f t="shared" si="36"/>
        <v>16.553198263386395</v>
      </c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>
        <v>207.3</v>
      </c>
      <c r="AY107" s="32">
        <v>34.314779999999999</v>
      </c>
      <c r="AZ107" s="32">
        <f t="shared" si="35"/>
        <v>16.553198263386395</v>
      </c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</row>
    <row r="108" spans="1:64" s="156" customFormat="1" ht="38.25" x14ac:dyDescent="0.25">
      <c r="A108" s="77" t="s">
        <v>224</v>
      </c>
      <c r="B108" s="33">
        <f t="shared" si="37"/>
        <v>82.9</v>
      </c>
      <c r="C108" s="33">
        <f t="shared" si="38"/>
        <v>12.748250000000001</v>
      </c>
      <c r="D108" s="32">
        <f t="shared" si="36"/>
        <v>15.377864897466829</v>
      </c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>
        <v>82.9</v>
      </c>
      <c r="AY108" s="32">
        <v>12.748250000000001</v>
      </c>
      <c r="AZ108" s="32">
        <f t="shared" si="35"/>
        <v>15.377864897466829</v>
      </c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</row>
    <row r="109" spans="1:64" s="156" customFormat="1" ht="38.25" x14ac:dyDescent="0.25">
      <c r="A109" s="77" t="s">
        <v>225</v>
      </c>
      <c r="B109" s="33">
        <f t="shared" si="37"/>
        <v>82.9</v>
      </c>
      <c r="C109" s="33">
        <f t="shared" si="38"/>
        <v>12.74924</v>
      </c>
      <c r="D109" s="32">
        <f t="shared" si="36"/>
        <v>15.379059107358263</v>
      </c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>
        <v>82.9</v>
      </c>
      <c r="AY109" s="32">
        <v>12.74924</v>
      </c>
      <c r="AZ109" s="32">
        <f t="shared" si="35"/>
        <v>15.379059107358263</v>
      </c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</row>
    <row r="110" spans="1:64" s="156" customFormat="1" ht="51" x14ac:dyDescent="0.25">
      <c r="A110" s="77" t="s">
        <v>226</v>
      </c>
      <c r="B110" s="33">
        <f t="shared" si="37"/>
        <v>82.9</v>
      </c>
      <c r="C110" s="33">
        <f t="shared" si="38"/>
        <v>12.74925</v>
      </c>
      <c r="D110" s="32">
        <f t="shared" si="36"/>
        <v>15.379071170084439</v>
      </c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>
        <v>82.9</v>
      </c>
      <c r="AY110" s="32">
        <v>12.74925</v>
      </c>
      <c r="AZ110" s="32">
        <f t="shared" si="35"/>
        <v>15.379071170084439</v>
      </c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</row>
    <row r="111" spans="1:64" s="156" customFormat="1" ht="38.25" x14ac:dyDescent="0.25">
      <c r="A111" s="77" t="s">
        <v>227</v>
      </c>
      <c r="B111" s="33">
        <f t="shared" si="37"/>
        <v>82.9</v>
      </c>
      <c r="C111" s="33">
        <f t="shared" si="38"/>
        <v>8.1378599999999999</v>
      </c>
      <c r="D111" s="32">
        <f t="shared" si="36"/>
        <v>9.8164776839565739</v>
      </c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>
        <v>82.9</v>
      </c>
      <c r="AY111" s="32">
        <v>8.1378599999999999</v>
      </c>
      <c r="AZ111" s="32">
        <f t="shared" si="35"/>
        <v>9.8164776839565739</v>
      </c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</row>
    <row r="112" spans="1:64" s="156" customFormat="1" ht="38.25" x14ac:dyDescent="0.25">
      <c r="A112" s="77" t="s">
        <v>228</v>
      </c>
      <c r="B112" s="33">
        <f t="shared" si="37"/>
        <v>82.9</v>
      </c>
      <c r="C112" s="33">
        <f t="shared" si="38"/>
        <v>12.74924</v>
      </c>
      <c r="D112" s="32">
        <f t="shared" si="36"/>
        <v>15.379059107358263</v>
      </c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>
        <v>82.9</v>
      </c>
      <c r="AY112" s="32">
        <v>12.74924</v>
      </c>
      <c r="AZ112" s="32">
        <f t="shared" si="35"/>
        <v>15.379059107358263</v>
      </c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</row>
    <row r="113" spans="1:64" s="156" customFormat="1" ht="38.25" x14ac:dyDescent="0.25">
      <c r="A113" s="77" t="s">
        <v>229</v>
      </c>
      <c r="B113" s="33">
        <f t="shared" si="37"/>
        <v>82.9</v>
      </c>
      <c r="C113" s="33">
        <f t="shared" si="38"/>
        <v>8.0409399999999991</v>
      </c>
      <c r="D113" s="32">
        <f t="shared" si="36"/>
        <v>9.6995657418576577</v>
      </c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>
        <v>82.9</v>
      </c>
      <c r="AY113" s="32">
        <v>8.0409399999999991</v>
      </c>
      <c r="AZ113" s="32">
        <f t="shared" si="35"/>
        <v>9.6995657418576577</v>
      </c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</row>
    <row r="114" spans="1:64" s="156" customFormat="1" ht="38.25" customHeight="1" x14ac:dyDescent="0.25">
      <c r="A114" s="77" t="s">
        <v>230</v>
      </c>
      <c r="B114" s="33">
        <f t="shared" si="37"/>
        <v>82.9</v>
      </c>
      <c r="C114" s="33">
        <f t="shared" si="38"/>
        <v>12.74924</v>
      </c>
      <c r="D114" s="32">
        <f t="shared" si="36"/>
        <v>15.379059107358263</v>
      </c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>
        <v>82.9</v>
      </c>
      <c r="AY114" s="32">
        <v>12.74924</v>
      </c>
      <c r="AZ114" s="32">
        <f t="shared" si="35"/>
        <v>15.379059107358263</v>
      </c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</row>
    <row r="115" spans="1:64" s="156" customFormat="1" ht="51" x14ac:dyDescent="0.25">
      <c r="A115" s="77" t="s">
        <v>231</v>
      </c>
      <c r="B115" s="33">
        <f t="shared" si="37"/>
        <v>82.9</v>
      </c>
      <c r="C115" s="33">
        <f t="shared" si="38"/>
        <v>12.74924</v>
      </c>
      <c r="D115" s="32">
        <f t="shared" si="36"/>
        <v>15.379059107358263</v>
      </c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>
        <v>82.9</v>
      </c>
      <c r="AY115" s="32">
        <v>12.74924</v>
      </c>
      <c r="AZ115" s="32">
        <f t="shared" si="35"/>
        <v>15.379059107358263</v>
      </c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</row>
    <row r="116" spans="1:64" s="156" customFormat="1" ht="38.25" x14ac:dyDescent="0.25">
      <c r="A116" s="77" t="s">
        <v>232</v>
      </c>
      <c r="B116" s="33">
        <f t="shared" si="37"/>
        <v>82.9</v>
      </c>
      <c r="C116" s="33">
        <f t="shared" si="38"/>
        <v>12.74924</v>
      </c>
      <c r="D116" s="32">
        <f t="shared" si="36"/>
        <v>15.379059107358263</v>
      </c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>
        <v>82.9</v>
      </c>
      <c r="AY116" s="32">
        <v>12.74924</v>
      </c>
      <c r="AZ116" s="32">
        <f t="shared" si="35"/>
        <v>15.379059107358263</v>
      </c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</row>
    <row r="117" spans="1:64" s="156" customFormat="1" ht="38.25" x14ac:dyDescent="0.25">
      <c r="A117" s="77" t="s">
        <v>233</v>
      </c>
      <c r="B117" s="33">
        <f t="shared" si="37"/>
        <v>207.3</v>
      </c>
      <c r="C117" s="33">
        <f t="shared" si="38"/>
        <v>36.230309999999996</v>
      </c>
      <c r="D117" s="32">
        <f t="shared" si="36"/>
        <v>17.47723589001447</v>
      </c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>
        <v>207.3</v>
      </c>
      <c r="AY117" s="32">
        <v>36.230309999999996</v>
      </c>
      <c r="AZ117" s="32">
        <f t="shared" si="35"/>
        <v>17.47723589001447</v>
      </c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</row>
    <row r="118" spans="1:64" s="156" customFormat="1" ht="38.25" x14ac:dyDescent="0.25">
      <c r="A118" s="77" t="s">
        <v>234</v>
      </c>
      <c r="B118" s="33">
        <f t="shared" si="37"/>
        <v>82.9</v>
      </c>
      <c r="C118" s="33">
        <f t="shared" si="38"/>
        <v>12.74926</v>
      </c>
      <c r="D118" s="32">
        <f t="shared" si="36"/>
        <v>15.379083232810615</v>
      </c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>
        <v>82.9</v>
      </c>
      <c r="AY118" s="32">
        <v>12.74926</v>
      </c>
      <c r="AZ118" s="32">
        <f t="shared" si="35"/>
        <v>15.379083232810615</v>
      </c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</row>
    <row r="119" spans="1:64" s="156" customFormat="1" ht="38.25" x14ac:dyDescent="0.25">
      <c r="A119" s="77" t="s">
        <v>235</v>
      </c>
      <c r="B119" s="33">
        <f t="shared" si="37"/>
        <v>207.3</v>
      </c>
      <c r="C119" s="33">
        <f t="shared" si="38"/>
        <v>31.673119999999997</v>
      </c>
      <c r="D119" s="32">
        <f t="shared" si="36"/>
        <v>15.278880849011092</v>
      </c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>
        <v>207.3</v>
      </c>
      <c r="AY119" s="32">
        <v>31.673119999999997</v>
      </c>
      <c r="AZ119" s="32">
        <f t="shared" si="35"/>
        <v>15.278880849011092</v>
      </c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</row>
    <row r="120" spans="1:64" s="156" customFormat="1" ht="38.25" x14ac:dyDescent="0.25">
      <c r="A120" s="77" t="s">
        <v>236</v>
      </c>
      <c r="B120" s="33">
        <f t="shared" si="37"/>
        <v>207.3</v>
      </c>
      <c r="C120" s="33">
        <f t="shared" si="38"/>
        <v>31.655069999999998</v>
      </c>
      <c r="D120" s="32">
        <f t="shared" si="36"/>
        <v>15.270173661360346</v>
      </c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>
        <v>207.3</v>
      </c>
      <c r="AY120" s="32">
        <v>31.655069999999998</v>
      </c>
      <c r="AZ120" s="32">
        <f t="shared" ref="AZ120:AZ183" si="39">AY120/AX120*100</f>
        <v>15.270173661360346</v>
      </c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</row>
    <row r="121" spans="1:64" s="156" customFormat="1" ht="51" x14ac:dyDescent="0.25">
      <c r="A121" s="77" t="s">
        <v>237</v>
      </c>
      <c r="B121" s="33">
        <f t="shared" si="37"/>
        <v>207.3</v>
      </c>
      <c r="C121" s="33">
        <f t="shared" si="38"/>
        <v>31.573119999999999</v>
      </c>
      <c r="D121" s="32">
        <f t="shared" si="36"/>
        <v>15.230641582247948</v>
      </c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>
        <v>207.3</v>
      </c>
      <c r="AY121" s="32">
        <v>31.573119999999999</v>
      </c>
      <c r="AZ121" s="32">
        <f t="shared" si="39"/>
        <v>15.230641582247948</v>
      </c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</row>
    <row r="122" spans="1:64" s="156" customFormat="1" ht="38.25" x14ac:dyDescent="0.25">
      <c r="A122" s="77" t="s">
        <v>238</v>
      </c>
      <c r="B122" s="33">
        <f t="shared" si="37"/>
        <v>207.3</v>
      </c>
      <c r="C122" s="33">
        <f t="shared" si="38"/>
        <v>30.62133</v>
      </c>
      <c r="D122" s="32">
        <f t="shared" si="36"/>
        <v>14.771505065123009</v>
      </c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>
        <v>207.3</v>
      </c>
      <c r="AY122" s="32">
        <v>30.62133</v>
      </c>
      <c r="AZ122" s="32">
        <f t="shared" si="39"/>
        <v>14.771505065123009</v>
      </c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</row>
    <row r="123" spans="1:64" s="156" customFormat="1" ht="38.25" x14ac:dyDescent="0.25">
      <c r="A123" s="77" t="s">
        <v>239</v>
      </c>
      <c r="B123" s="33">
        <f t="shared" si="37"/>
        <v>207.3</v>
      </c>
      <c r="C123" s="33">
        <f t="shared" si="38"/>
        <v>33.555279999999996</v>
      </c>
      <c r="D123" s="32">
        <f t="shared" si="36"/>
        <v>16.186821032320307</v>
      </c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>
        <v>207.3</v>
      </c>
      <c r="AY123" s="32">
        <v>33.555279999999996</v>
      </c>
      <c r="AZ123" s="32">
        <f t="shared" si="39"/>
        <v>16.186821032320307</v>
      </c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</row>
    <row r="124" spans="1:64" s="156" customFormat="1" ht="38.25" x14ac:dyDescent="0.25">
      <c r="A124" s="77" t="s">
        <v>240</v>
      </c>
      <c r="B124" s="33">
        <f t="shared" si="37"/>
        <v>207.3</v>
      </c>
      <c r="C124" s="33">
        <f t="shared" si="38"/>
        <v>32.718879999999999</v>
      </c>
      <c r="D124" s="32">
        <f t="shared" si="36"/>
        <v>15.78334780511336</v>
      </c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>
        <v>207.3</v>
      </c>
      <c r="AY124" s="32">
        <v>32.718879999999999</v>
      </c>
      <c r="AZ124" s="32">
        <f t="shared" si="39"/>
        <v>15.78334780511336</v>
      </c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</row>
    <row r="125" spans="1:64" s="156" customFormat="1" ht="38.25" x14ac:dyDescent="0.25">
      <c r="A125" s="77" t="s">
        <v>241</v>
      </c>
      <c r="B125" s="33">
        <f t="shared" si="37"/>
        <v>82.9</v>
      </c>
      <c r="C125" s="33">
        <f t="shared" si="38"/>
        <v>11.74924</v>
      </c>
      <c r="D125" s="32">
        <f t="shared" si="36"/>
        <v>14.172786489746683</v>
      </c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>
        <v>82.9</v>
      </c>
      <c r="AY125" s="32">
        <v>11.74924</v>
      </c>
      <c r="AZ125" s="32">
        <f t="shared" si="39"/>
        <v>14.172786489746683</v>
      </c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</row>
    <row r="126" spans="1:64" s="156" customFormat="1" ht="38.25" x14ac:dyDescent="0.25">
      <c r="A126" s="77" t="s">
        <v>242</v>
      </c>
      <c r="B126" s="33">
        <f t="shared" si="37"/>
        <v>82.9</v>
      </c>
      <c r="C126" s="33">
        <f t="shared" si="38"/>
        <v>11.74924</v>
      </c>
      <c r="D126" s="32">
        <f t="shared" si="36"/>
        <v>14.172786489746683</v>
      </c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>
        <v>82.9</v>
      </c>
      <c r="AY126" s="32">
        <v>11.74924</v>
      </c>
      <c r="AZ126" s="32">
        <f t="shared" si="39"/>
        <v>14.172786489746683</v>
      </c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</row>
    <row r="127" spans="1:64" s="156" customFormat="1" ht="38.25" x14ac:dyDescent="0.25">
      <c r="A127" s="77" t="s">
        <v>243</v>
      </c>
      <c r="B127" s="33">
        <f t="shared" si="37"/>
        <v>82.9</v>
      </c>
      <c r="C127" s="33">
        <f t="shared" si="38"/>
        <v>11.74925</v>
      </c>
      <c r="D127" s="32">
        <f t="shared" si="36"/>
        <v>14.172798552472857</v>
      </c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>
        <v>82.9</v>
      </c>
      <c r="AY127" s="32">
        <v>11.74925</v>
      </c>
      <c r="AZ127" s="32">
        <f t="shared" si="39"/>
        <v>14.172798552472857</v>
      </c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</row>
    <row r="128" spans="1:64" s="156" customFormat="1" ht="38.25" x14ac:dyDescent="0.25">
      <c r="A128" s="77" t="s">
        <v>245</v>
      </c>
      <c r="B128" s="33">
        <f t="shared" si="37"/>
        <v>82.9</v>
      </c>
      <c r="C128" s="33">
        <f t="shared" si="38"/>
        <v>11.74924</v>
      </c>
      <c r="D128" s="32">
        <f t="shared" si="36"/>
        <v>14.172786489746683</v>
      </c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>
        <v>82.9</v>
      </c>
      <c r="AY128" s="32">
        <v>11.74924</v>
      </c>
      <c r="AZ128" s="32">
        <f t="shared" si="39"/>
        <v>14.172786489746683</v>
      </c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</row>
    <row r="129" spans="1:64" s="156" customFormat="1" ht="38.25" x14ac:dyDescent="0.25">
      <c r="A129" s="77" t="s">
        <v>246</v>
      </c>
      <c r="B129" s="33">
        <f t="shared" si="37"/>
        <v>207.3</v>
      </c>
      <c r="C129" s="33">
        <f t="shared" si="38"/>
        <v>33.87312</v>
      </c>
      <c r="D129" s="32">
        <f t="shared" si="36"/>
        <v>16.340144717800289</v>
      </c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>
        <v>207.3</v>
      </c>
      <c r="AY129" s="32">
        <v>33.87312</v>
      </c>
      <c r="AZ129" s="32">
        <f t="shared" si="39"/>
        <v>16.340144717800289</v>
      </c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</row>
    <row r="130" spans="1:64" s="156" customFormat="1" ht="38.25" x14ac:dyDescent="0.25">
      <c r="A130" s="77" t="s">
        <v>247</v>
      </c>
      <c r="B130" s="33">
        <f t="shared" si="37"/>
        <v>82.9</v>
      </c>
      <c r="C130" s="33">
        <f t="shared" si="38"/>
        <v>11.74924</v>
      </c>
      <c r="D130" s="32">
        <f t="shared" si="36"/>
        <v>14.172786489746683</v>
      </c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>
        <v>82.9</v>
      </c>
      <c r="AY130" s="32">
        <v>11.74924</v>
      </c>
      <c r="AZ130" s="32">
        <f t="shared" si="39"/>
        <v>14.172786489746683</v>
      </c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</row>
    <row r="131" spans="1:64" s="156" customFormat="1" ht="38.25" x14ac:dyDescent="0.25">
      <c r="A131" s="77" t="s">
        <v>248</v>
      </c>
      <c r="B131" s="33">
        <f t="shared" si="37"/>
        <v>207.3</v>
      </c>
      <c r="C131" s="33">
        <f t="shared" si="38"/>
        <v>33.87312</v>
      </c>
      <c r="D131" s="32">
        <f t="shared" si="36"/>
        <v>16.340144717800289</v>
      </c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>
        <v>207.3</v>
      </c>
      <c r="AY131" s="32">
        <v>33.87312</v>
      </c>
      <c r="AZ131" s="32">
        <f t="shared" si="39"/>
        <v>16.340144717800289</v>
      </c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</row>
    <row r="132" spans="1:64" s="156" customFormat="1" ht="38.25" x14ac:dyDescent="0.25">
      <c r="A132" s="77" t="s">
        <v>249</v>
      </c>
      <c r="B132" s="33">
        <f t="shared" si="37"/>
        <v>82.9</v>
      </c>
      <c r="C132" s="33">
        <f t="shared" si="38"/>
        <v>11.74924</v>
      </c>
      <c r="D132" s="32">
        <f t="shared" si="36"/>
        <v>14.172786489746683</v>
      </c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>
        <v>82.9</v>
      </c>
      <c r="AY132" s="32">
        <v>11.74924</v>
      </c>
      <c r="AZ132" s="32">
        <f t="shared" si="39"/>
        <v>14.172786489746683</v>
      </c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</row>
    <row r="133" spans="1:64" s="156" customFormat="1" ht="38.25" x14ac:dyDescent="0.25">
      <c r="A133" s="77" t="s">
        <v>250</v>
      </c>
      <c r="B133" s="33">
        <f t="shared" si="37"/>
        <v>82.9</v>
      </c>
      <c r="C133" s="33">
        <f t="shared" si="38"/>
        <v>11.74924</v>
      </c>
      <c r="D133" s="32">
        <f t="shared" si="36"/>
        <v>14.172786489746683</v>
      </c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>
        <v>82.9</v>
      </c>
      <c r="AY133" s="32">
        <v>11.74924</v>
      </c>
      <c r="AZ133" s="32">
        <f t="shared" si="39"/>
        <v>14.172786489746683</v>
      </c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</row>
    <row r="134" spans="1:64" s="156" customFormat="1" ht="51" x14ac:dyDescent="0.25">
      <c r="A134" s="77" t="s">
        <v>251</v>
      </c>
      <c r="B134" s="33">
        <f t="shared" si="37"/>
        <v>82.9</v>
      </c>
      <c r="C134" s="33">
        <f t="shared" si="38"/>
        <v>12.88674</v>
      </c>
      <c r="D134" s="32">
        <f t="shared" si="36"/>
        <v>15.544921592279854</v>
      </c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>
        <v>82.9</v>
      </c>
      <c r="AY134" s="32">
        <v>12.88674</v>
      </c>
      <c r="AZ134" s="32">
        <f t="shared" si="39"/>
        <v>15.544921592279854</v>
      </c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</row>
    <row r="135" spans="1:64" s="156" customFormat="1" ht="38.25" x14ac:dyDescent="0.25">
      <c r="A135" s="77" t="s">
        <v>252</v>
      </c>
      <c r="B135" s="33">
        <f t="shared" si="37"/>
        <v>82.9</v>
      </c>
      <c r="C135" s="33">
        <f t="shared" si="38"/>
        <v>20.725000000000001</v>
      </c>
      <c r="D135" s="32">
        <f t="shared" si="36"/>
        <v>25</v>
      </c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>
        <v>82.9</v>
      </c>
      <c r="AY135" s="32">
        <v>20.725000000000001</v>
      </c>
      <c r="AZ135" s="32">
        <f t="shared" si="39"/>
        <v>25</v>
      </c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</row>
    <row r="136" spans="1:64" s="156" customFormat="1" ht="38.25" x14ac:dyDescent="0.25">
      <c r="A136" s="77" t="s">
        <v>253</v>
      </c>
      <c r="B136" s="33">
        <f t="shared" si="37"/>
        <v>82.9</v>
      </c>
      <c r="C136" s="33">
        <f t="shared" si="38"/>
        <v>13.32302</v>
      </c>
      <c r="D136" s="32">
        <f t="shared" si="36"/>
        <v>16.071194209891434</v>
      </c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>
        <v>82.9</v>
      </c>
      <c r="AY136" s="32">
        <v>13.32302</v>
      </c>
      <c r="AZ136" s="32">
        <f t="shared" si="39"/>
        <v>16.071194209891434</v>
      </c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</row>
    <row r="137" spans="1:64" s="156" customFormat="1" ht="38.25" x14ac:dyDescent="0.25">
      <c r="A137" s="77" t="s">
        <v>254</v>
      </c>
      <c r="B137" s="33">
        <f t="shared" si="37"/>
        <v>82.9</v>
      </c>
      <c r="C137" s="33">
        <f t="shared" si="38"/>
        <v>12.88674</v>
      </c>
      <c r="D137" s="32">
        <f t="shared" si="36"/>
        <v>15.544921592279854</v>
      </c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>
        <v>82.9</v>
      </c>
      <c r="AY137" s="32">
        <v>12.88674</v>
      </c>
      <c r="AZ137" s="32">
        <f t="shared" si="39"/>
        <v>15.544921592279854</v>
      </c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</row>
    <row r="138" spans="1:64" s="156" customFormat="1" ht="38.25" x14ac:dyDescent="0.25">
      <c r="A138" s="77" t="s">
        <v>255</v>
      </c>
      <c r="B138" s="33">
        <f t="shared" si="37"/>
        <v>207.3</v>
      </c>
      <c r="C138" s="33">
        <f t="shared" si="38"/>
        <v>24.03529</v>
      </c>
      <c r="D138" s="32">
        <f t="shared" ref="D138:D201" si="40">C138/B138*100</f>
        <v>11.594447660395561</v>
      </c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>
        <v>207.3</v>
      </c>
      <c r="AY138" s="32">
        <v>24.03529</v>
      </c>
      <c r="AZ138" s="32">
        <f t="shared" si="39"/>
        <v>11.594447660395561</v>
      </c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</row>
    <row r="139" spans="1:64" s="156" customFormat="1" ht="38.25" x14ac:dyDescent="0.25">
      <c r="A139" s="77" t="s">
        <v>256</v>
      </c>
      <c r="B139" s="33">
        <f t="shared" si="37"/>
        <v>82.9</v>
      </c>
      <c r="C139" s="33">
        <f t="shared" si="38"/>
        <v>12.88674</v>
      </c>
      <c r="D139" s="32">
        <f t="shared" si="40"/>
        <v>15.544921592279854</v>
      </c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>
        <v>82.9</v>
      </c>
      <c r="AY139" s="32">
        <v>12.88674</v>
      </c>
      <c r="AZ139" s="32">
        <f t="shared" si="39"/>
        <v>15.544921592279854</v>
      </c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</row>
    <row r="140" spans="1:64" s="156" customFormat="1" ht="51" x14ac:dyDescent="0.25">
      <c r="A140" s="77" t="s">
        <v>257</v>
      </c>
      <c r="B140" s="33">
        <f t="shared" ref="B140:B203" si="41">E140+H140+K140+N140+Q140+T140+W140+Z140+AC140+AF140+AI140+AL140+AO140+AR140+AU140+AX140+BA140+BD140+BG140+BJ140</f>
        <v>82.9</v>
      </c>
      <c r="C140" s="33">
        <f t="shared" ref="C140:C203" si="42">F140+I140+L140+O140+R140+U140+X140+AA140+AD140+AG140+AJ140+AM140+AP140+AS140+AV140+AY140+BB140+BE140+BH140+BK140</f>
        <v>12.877610000000001</v>
      </c>
      <c r="D140" s="32">
        <f t="shared" si="40"/>
        <v>15.533908323281063</v>
      </c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>
        <v>82.9</v>
      </c>
      <c r="AY140" s="32">
        <v>12.877610000000001</v>
      </c>
      <c r="AZ140" s="32">
        <f t="shared" si="39"/>
        <v>15.533908323281063</v>
      </c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</row>
    <row r="141" spans="1:64" s="156" customFormat="1" ht="38.25" x14ac:dyDescent="0.25">
      <c r="A141" s="77" t="s">
        <v>258</v>
      </c>
      <c r="B141" s="33">
        <f t="shared" si="41"/>
        <v>82.9</v>
      </c>
      <c r="C141" s="33">
        <f t="shared" si="42"/>
        <v>11.74924</v>
      </c>
      <c r="D141" s="32">
        <f t="shared" si="40"/>
        <v>14.172786489746683</v>
      </c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>
        <v>82.9</v>
      </c>
      <c r="AY141" s="32">
        <v>11.74924</v>
      </c>
      <c r="AZ141" s="32">
        <f t="shared" si="39"/>
        <v>14.172786489746683</v>
      </c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</row>
    <row r="142" spans="1:64" s="156" customFormat="1" ht="38.25" x14ac:dyDescent="0.25">
      <c r="A142" s="77" t="s">
        <v>259</v>
      </c>
      <c r="B142" s="33">
        <f t="shared" si="41"/>
        <v>82.9</v>
      </c>
      <c r="C142" s="33">
        <f t="shared" si="42"/>
        <v>11.74924</v>
      </c>
      <c r="D142" s="32">
        <f t="shared" si="40"/>
        <v>14.172786489746683</v>
      </c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>
        <v>82.9</v>
      </c>
      <c r="AY142" s="32">
        <v>11.74924</v>
      </c>
      <c r="AZ142" s="32">
        <f t="shared" si="39"/>
        <v>14.172786489746683</v>
      </c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</row>
    <row r="143" spans="1:64" s="156" customFormat="1" ht="38.25" x14ac:dyDescent="0.25">
      <c r="A143" s="77" t="s">
        <v>260</v>
      </c>
      <c r="B143" s="33">
        <f t="shared" si="41"/>
        <v>207.3</v>
      </c>
      <c r="C143" s="33">
        <f t="shared" si="42"/>
        <v>25.525029999999997</v>
      </c>
      <c r="D143" s="32">
        <f t="shared" si="40"/>
        <v>12.313087313072838</v>
      </c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>
        <v>207.3</v>
      </c>
      <c r="AY143" s="32">
        <v>25.525029999999997</v>
      </c>
      <c r="AZ143" s="32">
        <f t="shared" si="39"/>
        <v>12.313087313072838</v>
      </c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</row>
    <row r="144" spans="1:64" s="156" customFormat="1" ht="38.25" x14ac:dyDescent="0.25">
      <c r="A144" s="77" t="s">
        <v>261</v>
      </c>
      <c r="B144" s="33">
        <f t="shared" si="41"/>
        <v>82.9</v>
      </c>
      <c r="C144" s="33">
        <f t="shared" si="42"/>
        <v>11.74926</v>
      </c>
      <c r="D144" s="32">
        <f t="shared" si="40"/>
        <v>14.172810615199033</v>
      </c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>
        <v>82.9</v>
      </c>
      <c r="AY144" s="32">
        <v>11.74926</v>
      </c>
      <c r="AZ144" s="32">
        <f t="shared" si="39"/>
        <v>14.172810615199033</v>
      </c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</row>
    <row r="145" spans="1:64" s="156" customFormat="1" ht="38.25" x14ac:dyDescent="0.25">
      <c r="A145" s="77" t="s">
        <v>262</v>
      </c>
      <c r="B145" s="33">
        <f t="shared" si="41"/>
        <v>207.3</v>
      </c>
      <c r="C145" s="33">
        <f t="shared" si="42"/>
        <v>38.397629999999999</v>
      </c>
      <c r="D145" s="32">
        <f t="shared" si="40"/>
        <v>18.52273516642547</v>
      </c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>
        <v>207.3</v>
      </c>
      <c r="AY145" s="32">
        <v>38.397629999999999</v>
      </c>
      <c r="AZ145" s="32">
        <f t="shared" si="39"/>
        <v>18.52273516642547</v>
      </c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</row>
    <row r="146" spans="1:64" s="156" customFormat="1" ht="38.25" x14ac:dyDescent="0.25">
      <c r="A146" s="77" t="s">
        <v>263</v>
      </c>
      <c r="B146" s="33">
        <f t="shared" si="41"/>
        <v>82.9</v>
      </c>
      <c r="C146" s="33">
        <f t="shared" si="42"/>
        <v>11.74924</v>
      </c>
      <c r="D146" s="32">
        <f t="shared" si="40"/>
        <v>14.172786489746683</v>
      </c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>
        <v>82.9</v>
      </c>
      <c r="AY146" s="32">
        <v>11.74924</v>
      </c>
      <c r="AZ146" s="32">
        <f t="shared" si="39"/>
        <v>14.172786489746683</v>
      </c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</row>
    <row r="147" spans="1:64" s="156" customFormat="1" ht="38.25" x14ac:dyDescent="0.25">
      <c r="A147" s="77" t="s">
        <v>264</v>
      </c>
      <c r="B147" s="33">
        <f t="shared" si="41"/>
        <v>82.9</v>
      </c>
      <c r="C147" s="33">
        <f t="shared" si="42"/>
        <v>11.74924</v>
      </c>
      <c r="D147" s="32">
        <f t="shared" si="40"/>
        <v>14.172786489746683</v>
      </c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>
        <v>82.9</v>
      </c>
      <c r="AY147" s="32">
        <v>11.74924</v>
      </c>
      <c r="AZ147" s="32">
        <f t="shared" si="39"/>
        <v>14.172786489746683</v>
      </c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</row>
    <row r="148" spans="1:64" s="156" customFormat="1" ht="38.25" x14ac:dyDescent="0.25">
      <c r="A148" s="77" t="s">
        <v>265</v>
      </c>
      <c r="B148" s="33">
        <f t="shared" si="41"/>
        <v>82.9</v>
      </c>
      <c r="C148" s="33">
        <f t="shared" si="42"/>
        <v>11.74864</v>
      </c>
      <c r="D148" s="32">
        <f t="shared" si="40"/>
        <v>14.172062726176115</v>
      </c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>
        <v>82.9</v>
      </c>
      <c r="AY148" s="32">
        <v>11.74864</v>
      </c>
      <c r="AZ148" s="32">
        <f t="shared" si="39"/>
        <v>14.172062726176115</v>
      </c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</row>
    <row r="149" spans="1:64" s="156" customFormat="1" ht="38.25" x14ac:dyDescent="0.25">
      <c r="A149" s="77" t="s">
        <v>266</v>
      </c>
      <c r="B149" s="33">
        <f t="shared" si="41"/>
        <v>82.9</v>
      </c>
      <c r="C149" s="33">
        <f t="shared" si="42"/>
        <v>11.74924</v>
      </c>
      <c r="D149" s="32">
        <f t="shared" si="40"/>
        <v>14.172786489746683</v>
      </c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>
        <v>82.9</v>
      </c>
      <c r="AY149" s="32">
        <v>11.74924</v>
      </c>
      <c r="AZ149" s="32">
        <f t="shared" si="39"/>
        <v>14.172786489746683</v>
      </c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</row>
    <row r="150" spans="1:64" s="156" customFormat="1" ht="38.25" x14ac:dyDescent="0.25">
      <c r="A150" s="77" t="s">
        <v>267</v>
      </c>
      <c r="B150" s="33">
        <f t="shared" si="41"/>
        <v>82.9</v>
      </c>
      <c r="C150" s="33">
        <f t="shared" si="42"/>
        <v>19.653419999999997</v>
      </c>
      <c r="D150" s="32">
        <f t="shared" si="40"/>
        <v>23.707382388419777</v>
      </c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>
        <v>82.9</v>
      </c>
      <c r="AY150" s="32">
        <v>19.653419999999997</v>
      </c>
      <c r="AZ150" s="32">
        <f t="shared" si="39"/>
        <v>23.707382388419777</v>
      </c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</row>
    <row r="151" spans="1:64" s="156" customFormat="1" ht="38.25" x14ac:dyDescent="0.25">
      <c r="A151" s="77" t="s">
        <v>268</v>
      </c>
      <c r="B151" s="33">
        <f t="shared" si="41"/>
        <v>0</v>
      </c>
      <c r="C151" s="33">
        <f t="shared" si="42"/>
        <v>0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</row>
    <row r="152" spans="1:64" s="156" customFormat="1" ht="38.25" x14ac:dyDescent="0.25">
      <c r="A152" s="77" t="s">
        <v>269</v>
      </c>
      <c r="B152" s="33">
        <f t="shared" si="41"/>
        <v>82.9</v>
      </c>
      <c r="C152" s="33">
        <f t="shared" si="42"/>
        <v>11.74841</v>
      </c>
      <c r="D152" s="32">
        <f t="shared" si="40"/>
        <v>14.171785283474064</v>
      </c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>
        <v>82.9</v>
      </c>
      <c r="AY152" s="32">
        <v>11.74841</v>
      </c>
      <c r="AZ152" s="32">
        <f t="shared" si="39"/>
        <v>14.171785283474064</v>
      </c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</row>
    <row r="153" spans="1:64" s="156" customFormat="1" ht="38.25" x14ac:dyDescent="0.25">
      <c r="A153" s="77" t="s">
        <v>271</v>
      </c>
      <c r="B153" s="33">
        <f t="shared" si="41"/>
        <v>82.9</v>
      </c>
      <c r="C153" s="33">
        <f t="shared" si="42"/>
        <v>18.817240000000002</v>
      </c>
      <c r="D153" s="32">
        <f t="shared" si="40"/>
        <v>22.698721351025334</v>
      </c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>
        <v>82.9</v>
      </c>
      <c r="AY153" s="32">
        <v>18.817240000000002</v>
      </c>
      <c r="AZ153" s="32">
        <f t="shared" si="39"/>
        <v>22.698721351025334</v>
      </c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</row>
    <row r="154" spans="1:64" s="156" customFormat="1" ht="38.25" x14ac:dyDescent="0.25">
      <c r="A154" s="77" t="s">
        <v>272</v>
      </c>
      <c r="B154" s="33">
        <f t="shared" si="41"/>
        <v>207.3</v>
      </c>
      <c r="C154" s="33">
        <f t="shared" si="42"/>
        <v>34.197679999999998</v>
      </c>
      <c r="D154" s="32">
        <f t="shared" si="40"/>
        <v>16.496710082006754</v>
      </c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>
        <v>207.3</v>
      </c>
      <c r="AY154" s="32">
        <v>34.197679999999998</v>
      </c>
      <c r="AZ154" s="32">
        <f t="shared" si="39"/>
        <v>16.496710082006754</v>
      </c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</row>
    <row r="155" spans="1:64" s="156" customFormat="1" ht="38.25" x14ac:dyDescent="0.25">
      <c r="A155" s="77" t="s">
        <v>273</v>
      </c>
      <c r="B155" s="33">
        <f t="shared" si="41"/>
        <v>0</v>
      </c>
      <c r="C155" s="33">
        <f t="shared" si="42"/>
        <v>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</row>
    <row r="156" spans="1:64" s="156" customFormat="1" ht="38.25" x14ac:dyDescent="0.25">
      <c r="A156" s="77" t="s">
        <v>274</v>
      </c>
      <c r="B156" s="33">
        <f t="shared" si="41"/>
        <v>82.9</v>
      </c>
      <c r="C156" s="33">
        <f t="shared" si="42"/>
        <v>14.135159999999999</v>
      </c>
      <c r="D156" s="32">
        <f t="shared" si="40"/>
        <v>17.050856453558502</v>
      </c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>
        <v>82.9</v>
      </c>
      <c r="AY156" s="32">
        <v>14.135159999999999</v>
      </c>
      <c r="AZ156" s="32">
        <f t="shared" si="39"/>
        <v>17.050856453558502</v>
      </c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</row>
    <row r="157" spans="1:64" s="156" customFormat="1" ht="38.25" x14ac:dyDescent="0.25">
      <c r="A157" s="77" t="s">
        <v>275</v>
      </c>
      <c r="B157" s="33">
        <f t="shared" si="41"/>
        <v>82.9</v>
      </c>
      <c r="C157" s="33">
        <f t="shared" si="42"/>
        <v>20.081319999999998</v>
      </c>
      <c r="D157" s="32">
        <f t="shared" si="40"/>
        <v>24.223546441495774</v>
      </c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>
        <v>82.9</v>
      </c>
      <c r="AY157" s="32">
        <v>20.081319999999998</v>
      </c>
      <c r="AZ157" s="32">
        <f t="shared" si="39"/>
        <v>24.223546441495774</v>
      </c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</row>
    <row r="158" spans="1:64" s="156" customFormat="1" ht="38.25" x14ac:dyDescent="0.25">
      <c r="A158" s="77" t="s">
        <v>276</v>
      </c>
      <c r="B158" s="33">
        <f t="shared" si="41"/>
        <v>82.9</v>
      </c>
      <c r="C158" s="33">
        <f t="shared" si="42"/>
        <v>14.326889999999999</v>
      </c>
      <c r="D158" s="32">
        <f t="shared" si="40"/>
        <v>17.282135102533168</v>
      </c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>
        <v>82.9</v>
      </c>
      <c r="AY158" s="32">
        <v>14.326889999999999</v>
      </c>
      <c r="AZ158" s="32">
        <f t="shared" si="39"/>
        <v>17.282135102533168</v>
      </c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</row>
    <row r="159" spans="1:64" s="156" customFormat="1" ht="38.25" x14ac:dyDescent="0.25">
      <c r="A159" s="77" t="s">
        <v>277</v>
      </c>
      <c r="B159" s="33">
        <f t="shared" si="41"/>
        <v>207.3</v>
      </c>
      <c r="C159" s="33">
        <f t="shared" si="42"/>
        <v>34.642559999999996</v>
      </c>
      <c r="D159" s="32">
        <f t="shared" si="40"/>
        <v>16.71131693198263</v>
      </c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>
        <v>207.3</v>
      </c>
      <c r="AY159" s="32">
        <v>34.642559999999996</v>
      </c>
      <c r="AZ159" s="32">
        <f t="shared" si="39"/>
        <v>16.71131693198263</v>
      </c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</row>
    <row r="160" spans="1:64" s="156" customFormat="1" ht="38.25" x14ac:dyDescent="0.25">
      <c r="A160" s="77" t="s">
        <v>278</v>
      </c>
      <c r="B160" s="33">
        <f t="shared" si="41"/>
        <v>207.3</v>
      </c>
      <c r="C160" s="33">
        <f t="shared" si="42"/>
        <v>35.056319999999999</v>
      </c>
      <c r="D160" s="32">
        <f t="shared" si="40"/>
        <v>16.910911722141822</v>
      </c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>
        <v>207.3</v>
      </c>
      <c r="AY160" s="32">
        <v>35.056319999999999</v>
      </c>
      <c r="AZ160" s="32">
        <f t="shared" si="39"/>
        <v>16.910911722141822</v>
      </c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</row>
    <row r="161" spans="1:64" s="156" customFormat="1" ht="38.25" x14ac:dyDescent="0.25">
      <c r="A161" s="77" t="s">
        <v>279</v>
      </c>
      <c r="B161" s="33">
        <f t="shared" si="41"/>
        <v>207.3</v>
      </c>
      <c r="C161" s="33">
        <f t="shared" si="42"/>
        <v>35.413679999999999</v>
      </c>
      <c r="D161" s="32">
        <f t="shared" si="40"/>
        <v>17.083299565846598</v>
      </c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>
        <v>207.3</v>
      </c>
      <c r="AY161" s="32">
        <v>35.413679999999999</v>
      </c>
      <c r="AZ161" s="32">
        <f t="shared" si="39"/>
        <v>17.083299565846598</v>
      </c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</row>
    <row r="162" spans="1:64" s="156" customFormat="1" ht="38.25" x14ac:dyDescent="0.25">
      <c r="A162" s="77" t="s">
        <v>280</v>
      </c>
      <c r="B162" s="33">
        <f t="shared" si="41"/>
        <v>0</v>
      </c>
      <c r="C162" s="33">
        <f t="shared" si="42"/>
        <v>0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</row>
    <row r="163" spans="1:64" s="156" customFormat="1" ht="38.25" x14ac:dyDescent="0.25">
      <c r="A163" s="77" t="s">
        <v>281</v>
      </c>
      <c r="B163" s="33">
        <f t="shared" si="41"/>
        <v>82.9</v>
      </c>
      <c r="C163" s="33">
        <f t="shared" si="42"/>
        <v>14.005240000000001</v>
      </c>
      <c r="D163" s="32">
        <f t="shared" si="40"/>
        <v>16.894137515078409</v>
      </c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>
        <v>82.9</v>
      </c>
      <c r="AY163" s="32">
        <v>14.005240000000001</v>
      </c>
      <c r="AZ163" s="32">
        <f t="shared" si="39"/>
        <v>16.894137515078409</v>
      </c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</row>
    <row r="164" spans="1:64" s="156" customFormat="1" ht="38.25" x14ac:dyDescent="0.25">
      <c r="A164" s="77" t="s">
        <v>282</v>
      </c>
      <c r="B164" s="33">
        <f t="shared" si="41"/>
        <v>207.3</v>
      </c>
      <c r="C164" s="33">
        <f t="shared" si="42"/>
        <v>35.013120000000001</v>
      </c>
      <c r="D164" s="32">
        <f t="shared" si="40"/>
        <v>16.890072358900142</v>
      </c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>
        <v>207.3</v>
      </c>
      <c r="AY164" s="32">
        <v>35.013120000000001</v>
      </c>
      <c r="AZ164" s="32">
        <f t="shared" si="39"/>
        <v>16.890072358900142</v>
      </c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</row>
    <row r="165" spans="1:64" s="156" customFormat="1" ht="38.25" x14ac:dyDescent="0.25">
      <c r="A165" s="77" t="s">
        <v>283</v>
      </c>
      <c r="B165" s="33">
        <f t="shared" si="41"/>
        <v>82.9</v>
      </c>
      <c r="C165" s="33">
        <f t="shared" si="42"/>
        <v>13.87439</v>
      </c>
      <c r="D165" s="32">
        <f t="shared" si="40"/>
        <v>16.736296743063932</v>
      </c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>
        <v>82.9</v>
      </c>
      <c r="AY165" s="32">
        <v>13.87439</v>
      </c>
      <c r="AZ165" s="32">
        <f t="shared" si="39"/>
        <v>16.736296743063932</v>
      </c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</row>
    <row r="166" spans="1:64" s="156" customFormat="1" ht="38.25" x14ac:dyDescent="0.25">
      <c r="A166" s="77" t="s">
        <v>284</v>
      </c>
      <c r="B166" s="33">
        <f t="shared" si="41"/>
        <v>414.6</v>
      </c>
      <c r="C166" s="33">
        <f t="shared" si="42"/>
        <v>70.026240000000001</v>
      </c>
      <c r="D166" s="32">
        <f t="shared" si="40"/>
        <v>16.890072358900142</v>
      </c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>
        <v>414.6</v>
      </c>
      <c r="AY166" s="32">
        <v>70.026240000000001</v>
      </c>
      <c r="AZ166" s="32">
        <f t="shared" si="39"/>
        <v>16.890072358900142</v>
      </c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</row>
    <row r="167" spans="1:64" s="156" customFormat="1" ht="38.25" x14ac:dyDescent="0.25">
      <c r="A167" s="77" t="s">
        <v>285</v>
      </c>
      <c r="B167" s="33">
        <f t="shared" si="41"/>
        <v>82.9</v>
      </c>
      <c r="C167" s="33">
        <f t="shared" si="42"/>
        <v>14.00525</v>
      </c>
      <c r="D167" s="32">
        <f t="shared" si="40"/>
        <v>16.894149577804583</v>
      </c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>
        <v>82.9</v>
      </c>
      <c r="AY167" s="32">
        <v>14.00525</v>
      </c>
      <c r="AZ167" s="32">
        <f t="shared" si="39"/>
        <v>16.894149577804583</v>
      </c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</row>
    <row r="168" spans="1:64" s="156" customFormat="1" ht="38.25" x14ac:dyDescent="0.25">
      <c r="A168" s="77" t="s">
        <v>286</v>
      </c>
      <c r="B168" s="33">
        <f t="shared" si="41"/>
        <v>82.9</v>
      </c>
      <c r="C168" s="33">
        <f t="shared" si="42"/>
        <v>14.005240000000001</v>
      </c>
      <c r="D168" s="32">
        <f t="shared" si="40"/>
        <v>16.894137515078409</v>
      </c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>
        <v>82.9</v>
      </c>
      <c r="AY168" s="32">
        <v>14.005240000000001</v>
      </c>
      <c r="AZ168" s="32">
        <f t="shared" si="39"/>
        <v>16.894137515078409</v>
      </c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</row>
    <row r="169" spans="1:64" s="156" customFormat="1" ht="38.25" x14ac:dyDescent="0.25">
      <c r="A169" s="77" t="s">
        <v>287</v>
      </c>
      <c r="B169" s="33">
        <f t="shared" si="41"/>
        <v>82.9</v>
      </c>
      <c r="C169" s="33">
        <f t="shared" si="42"/>
        <v>14.00525</v>
      </c>
      <c r="D169" s="32">
        <f t="shared" si="40"/>
        <v>16.894149577804583</v>
      </c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>
        <v>82.9</v>
      </c>
      <c r="AY169" s="32">
        <v>14.00525</v>
      </c>
      <c r="AZ169" s="32">
        <f t="shared" si="39"/>
        <v>16.894149577804583</v>
      </c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</row>
    <row r="170" spans="1:64" s="156" customFormat="1" ht="38.25" x14ac:dyDescent="0.25">
      <c r="A170" s="77" t="s">
        <v>288</v>
      </c>
      <c r="B170" s="33">
        <f t="shared" si="41"/>
        <v>82.9</v>
      </c>
      <c r="C170" s="33">
        <f t="shared" si="42"/>
        <v>14.005240000000001</v>
      </c>
      <c r="D170" s="32">
        <f t="shared" si="40"/>
        <v>16.894137515078409</v>
      </c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>
        <v>82.9</v>
      </c>
      <c r="AY170" s="32">
        <v>14.005240000000001</v>
      </c>
      <c r="AZ170" s="32">
        <f t="shared" si="39"/>
        <v>16.894137515078409</v>
      </c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</row>
    <row r="171" spans="1:64" s="156" customFormat="1" ht="51" x14ac:dyDescent="0.25">
      <c r="A171" s="77" t="s">
        <v>289</v>
      </c>
      <c r="B171" s="33">
        <f t="shared" si="41"/>
        <v>82.9</v>
      </c>
      <c r="C171" s="33">
        <f t="shared" si="42"/>
        <v>14.005240000000001</v>
      </c>
      <c r="D171" s="32">
        <f t="shared" si="40"/>
        <v>16.894137515078409</v>
      </c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>
        <v>82.9</v>
      </c>
      <c r="AY171" s="32">
        <v>14.005240000000001</v>
      </c>
      <c r="AZ171" s="32">
        <f t="shared" si="39"/>
        <v>16.894137515078409</v>
      </c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</row>
    <row r="172" spans="1:64" s="156" customFormat="1" ht="38.25" x14ac:dyDescent="0.25">
      <c r="A172" s="77" t="s">
        <v>291</v>
      </c>
      <c r="B172" s="33">
        <f t="shared" si="41"/>
        <v>207.3</v>
      </c>
      <c r="C172" s="33">
        <f t="shared" si="42"/>
        <v>34.260570000000001</v>
      </c>
      <c r="D172" s="32">
        <f t="shared" si="40"/>
        <v>16.527047756874094</v>
      </c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>
        <v>207.3</v>
      </c>
      <c r="AY172" s="32">
        <v>34.260570000000001</v>
      </c>
      <c r="AZ172" s="32">
        <f t="shared" si="39"/>
        <v>16.527047756874094</v>
      </c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</row>
    <row r="173" spans="1:64" s="156" customFormat="1" ht="38.25" x14ac:dyDescent="0.25">
      <c r="A173" s="77" t="s">
        <v>292</v>
      </c>
      <c r="B173" s="33">
        <f t="shared" si="41"/>
        <v>207.3</v>
      </c>
      <c r="C173" s="33">
        <f t="shared" si="42"/>
        <v>39.37312</v>
      </c>
      <c r="D173" s="32">
        <f t="shared" si="40"/>
        <v>18.993304389773275</v>
      </c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>
        <v>207.3</v>
      </c>
      <c r="AY173" s="32">
        <v>39.37312</v>
      </c>
      <c r="AZ173" s="32">
        <f t="shared" si="39"/>
        <v>18.993304389773275</v>
      </c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</row>
    <row r="174" spans="1:64" s="156" customFormat="1" ht="38.25" customHeight="1" x14ac:dyDescent="0.25">
      <c r="A174" s="77" t="s">
        <v>293</v>
      </c>
      <c r="B174" s="33">
        <f t="shared" si="41"/>
        <v>82.9</v>
      </c>
      <c r="C174" s="33">
        <f t="shared" si="42"/>
        <v>14.725610000000001</v>
      </c>
      <c r="D174" s="32">
        <f t="shared" si="40"/>
        <v>17.763100120627261</v>
      </c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>
        <v>82.9</v>
      </c>
      <c r="AY174" s="32">
        <v>14.725610000000001</v>
      </c>
      <c r="AZ174" s="32">
        <f t="shared" si="39"/>
        <v>17.763100120627261</v>
      </c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</row>
    <row r="175" spans="1:64" s="156" customFormat="1" ht="51" x14ac:dyDescent="0.25">
      <c r="A175" s="77" t="s">
        <v>294</v>
      </c>
      <c r="B175" s="33">
        <f t="shared" si="41"/>
        <v>82.9</v>
      </c>
      <c r="C175" s="33">
        <f t="shared" si="42"/>
        <v>15.19563</v>
      </c>
      <c r="D175" s="32">
        <f t="shared" si="40"/>
        <v>18.330072376357055</v>
      </c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>
        <v>82.9</v>
      </c>
      <c r="AY175" s="32">
        <v>15.19563</v>
      </c>
      <c r="AZ175" s="32">
        <f t="shared" si="39"/>
        <v>18.330072376357055</v>
      </c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</row>
    <row r="176" spans="1:64" s="156" customFormat="1" ht="38.25" x14ac:dyDescent="0.25">
      <c r="A176" s="77" t="s">
        <v>295</v>
      </c>
      <c r="B176" s="33">
        <f t="shared" si="41"/>
        <v>82.9</v>
      </c>
      <c r="C176" s="33">
        <f t="shared" si="42"/>
        <v>20.592419999999997</v>
      </c>
      <c r="D176" s="32">
        <f t="shared" si="40"/>
        <v>24.84007237635705</v>
      </c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>
        <v>82.9</v>
      </c>
      <c r="AY176" s="32">
        <v>20.592419999999997</v>
      </c>
      <c r="AZ176" s="32">
        <f t="shared" si="39"/>
        <v>24.84007237635705</v>
      </c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</row>
    <row r="177" spans="1:64" s="156" customFormat="1" ht="38.25" x14ac:dyDescent="0.25">
      <c r="A177" s="77" t="s">
        <v>296</v>
      </c>
      <c r="B177" s="33">
        <f t="shared" si="41"/>
        <v>82.9</v>
      </c>
      <c r="C177" s="33">
        <f t="shared" si="42"/>
        <v>16.911999999999999</v>
      </c>
      <c r="D177" s="32">
        <f t="shared" si="40"/>
        <v>20.400482509047041</v>
      </c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>
        <v>82.9</v>
      </c>
      <c r="AY177" s="32">
        <v>16.911999999999999</v>
      </c>
      <c r="AZ177" s="32">
        <f t="shared" si="39"/>
        <v>20.400482509047041</v>
      </c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</row>
    <row r="178" spans="1:64" s="156" customFormat="1" ht="38.25" x14ac:dyDescent="0.25">
      <c r="A178" s="77" t="s">
        <v>297</v>
      </c>
      <c r="B178" s="33">
        <f t="shared" si="41"/>
        <v>82.9</v>
      </c>
      <c r="C178" s="33">
        <f t="shared" si="42"/>
        <v>15.865639999999999</v>
      </c>
      <c r="D178" s="32">
        <f t="shared" si="40"/>
        <v>19.13828709288299</v>
      </c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>
        <v>82.9</v>
      </c>
      <c r="AY178" s="32">
        <v>15.865639999999999</v>
      </c>
      <c r="AZ178" s="32">
        <f t="shared" si="39"/>
        <v>19.13828709288299</v>
      </c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</row>
    <row r="179" spans="1:64" s="156" customFormat="1" ht="38.25" x14ac:dyDescent="0.25">
      <c r="A179" s="77" t="s">
        <v>298</v>
      </c>
      <c r="B179" s="33">
        <f t="shared" si="41"/>
        <v>207.3</v>
      </c>
      <c r="C179" s="33">
        <f t="shared" si="42"/>
        <v>51.799900000000001</v>
      </c>
      <c r="D179" s="32">
        <f t="shared" si="40"/>
        <v>24.987891944042453</v>
      </c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>
        <v>207.3</v>
      </c>
      <c r="AY179" s="32">
        <v>51.799900000000001</v>
      </c>
      <c r="AZ179" s="32">
        <f t="shared" si="39"/>
        <v>24.987891944042453</v>
      </c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</row>
    <row r="180" spans="1:64" s="156" customFormat="1" ht="38.25" x14ac:dyDescent="0.25">
      <c r="A180" s="77" t="s">
        <v>299</v>
      </c>
      <c r="B180" s="33">
        <f t="shared" si="41"/>
        <v>82.9</v>
      </c>
      <c r="C180" s="33">
        <f t="shared" si="42"/>
        <v>15.63064</v>
      </c>
      <c r="D180" s="32">
        <f t="shared" si="40"/>
        <v>18.854813027744267</v>
      </c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>
        <v>82.9</v>
      </c>
      <c r="AY180" s="32">
        <v>15.63064</v>
      </c>
      <c r="AZ180" s="32">
        <f t="shared" si="39"/>
        <v>18.854813027744267</v>
      </c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</row>
    <row r="181" spans="1:64" s="156" customFormat="1" ht="51" x14ac:dyDescent="0.25">
      <c r="A181" s="77" t="s">
        <v>300</v>
      </c>
      <c r="B181" s="33">
        <f t="shared" si="41"/>
        <v>82.9</v>
      </c>
      <c r="C181" s="33">
        <f t="shared" si="42"/>
        <v>14.62561</v>
      </c>
      <c r="D181" s="32">
        <f t="shared" si="40"/>
        <v>17.6424728588661</v>
      </c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>
        <v>82.9</v>
      </c>
      <c r="AY181" s="32">
        <v>14.62561</v>
      </c>
      <c r="AZ181" s="32">
        <f t="shared" si="39"/>
        <v>17.6424728588661</v>
      </c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</row>
    <row r="182" spans="1:64" s="156" customFormat="1" ht="38.25" x14ac:dyDescent="0.25">
      <c r="A182" s="77" t="s">
        <v>302</v>
      </c>
      <c r="B182" s="33">
        <f t="shared" si="41"/>
        <v>82.9</v>
      </c>
      <c r="C182" s="33">
        <f t="shared" si="42"/>
        <v>13.45008</v>
      </c>
      <c r="D182" s="32">
        <f t="shared" si="40"/>
        <v>16.224463208685162</v>
      </c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>
        <v>82.9</v>
      </c>
      <c r="AY182" s="32">
        <v>13.45008</v>
      </c>
      <c r="AZ182" s="32">
        <f t="shared" si="39"/>
        <v>16.224463208685162</v>
      </c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</row>
    <row r="183" spans="1:64" s="156" customFormat="1" ht="38.25" x14ac:dyDescent="0.25">
      <c r="A183" s="77" t="s">
        <v>303</v>
      </c>
      <c r="B183" s="33">
        <f t="shared" si="41"/>
        <v>82.9</v>
      </c>
      <c r="C183" s="33">
        <f t="shared" si="42"/>
        <v>15.888639999999999</v>
      </c>
      <c r="D183" s="32">
        <f t="shared" si="40"/>
        <v>19.166031363088052</v>
      </c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>
        <v>82.9</v>
      </c>
      <c r="AY183" s="32">
        <v>15.888639999999999</v>
      </c>
      <c r="AZ183" s="32">
        <f t="shared" si="39"/>
        <v>19.166031363088052</v>
      </c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</row>
    <row r="184" spans="1:64" s="156" customFormat="1" ht="38.25" x14ac:dyDescent="0.25">
      <c r="A184" s="77" t="s">
        <v>304</v>
      </c>
      <c r="B184" s="33">
        <f t="shared" si="41"/>
        <v>207.3</v>
      </c>
      <c r="C184" s="33">
        <f t="shared" si="42"/>
        <v>32.206490000000002</v>
      </c>
      <c r="D184" s="32">
        <f t="shared" si="40"/>
        <v>15.536174626145682</v>
      </c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>
        <v>207.3</v>
      </c>
      <c r="AY184" s="32">
        <v>32.206490000000002</v>
      </c>
      <c r="AZ184" s="32">
        <f t="shared" ref="AZ184:AZ247" si="43">AY184/AX184*100</f>
        <v>15.536174626145682</v>
      </c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</row>
    <row r="185" spans="1:64" s="156" customFormat="1" ht="38.25" x14ac:dyDescent="0.25">
      <c r="A185" s="77" t="s">
        <v>305</v>
      </c>
      <c r="B185" s="33">
        <f t="shared" si="41"/>
        <v>207.3</v>
      </c>
      <c r="C185" s="33">
        <f t="shared" si="42"/>
        <v>29.978339999999999</v>
      </c>
      <c r="D185" s="32">
        <f t="shared" si="40"/>
        <v>14.461331403762662</v>
      </c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>
        <v>207.3</v>
      </c>
      <c r="AY185" s="32">
        <v>29.978339999999999</v>
      </c>
      <c r="AZ185" s="32">
        <f t="shared" si="43"/>
        <v>14.461331403762662</v>
      </c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</row>
    <row r="186" spans="1:64" s="156" customFormat="1" ht="38.25" x14ac:dyDescent="0.25">
      <c r="A186" s="77" t="s">
        <v>306</v>
      </c>
      <c r="B186" s="33">
        <f t="shared" si="41"/>
        <v>207.3</v>
      </c>
      <c r="C186" s="33">
        <f t="shared" si="42"/>
        <v>30.2</v>
      </c>
      <c r="D186" s="32">
        <f t="shared" si="40"/>
        <v>14.568258562469849</v>
      </c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>
        <v>207.3</v>
      </c>
      <c r="AY186" s="32">
        <v>30.2</v>
      </c>
      <c r="AZ186" s="32">
        <f t="shared" si="43"/>
        <v>14.568258562469849</v>
      </c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</row>
    <row r="187" spans="1:64" s="156" customFormat="1" ht="38.25" x14ac:dyDescent="0.25">
      <c r="A187" s="77" t="s">
        <v>307</v>
      </c>
      <c r="B187" s="33">
        <f t="shared" si="41"/>
        <v>207.3</v>
      </c>
      <c r="C187" s="33">
        <f t="shared" si="42"/>
        <v>30</v>
      </c>
      <c r="D187" s="32">
        <f t="shared" si="40"/>
        <v>14.471780028943559</v>
      </c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>
        <v>207.3</v>
      </c>
      <c r="AY187" s="32">
        <v>30</v>
      </c>
      <c r="AZ187" s="32">
        <f t="shared" si="43"/>
        <v>14.471780028943559</v>
      </c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</row>
    <row r="188" spans="1:64" s="156" customFormat="1" ht="51" x14ac:dyDescent="0.25">
      <c r="A188" s="77" t="s">
        <v>308</v>
      </c>
      <c r="B188" s="33">
        <f t="shared" si="41"/>
        <v>82.9</v>
      </c>
      <c r="C188" s="33">
        <f t="shared" si="42"/>
        <v>13</v>
      </c>
      <c r="D188" s="32">
        <f t="shared" si="40"/>
        <v>15.681544028950542</v>
      </c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>
        <v>82.9</v>
      </c>
      <c r="AY188" s="32">
        <v>13</v>
      </c>
      <c r="AZ188" s="32">
        <f t="shared" si="43"/>
        <v>15.681544028950542</v>
      </c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</row>
    <row r="189" spans="1:64" s="156" customFormat="1" ht="38.25" x14ac:dyDescent="0.25">
      <c r="A189" s="77" t="s">
        <v>309</v>
      </c>
      <c r="B189" s="33">
        <f t="shared" si="41"/>
        <v>82.9</v>
      </c>
      <c r="C189" s="33">
        <f t="shared" si="42"/>
        <v>13.1</v>
      </c>
      <c r="D189" s="32">
        <f t="shared" si="40"/>
        <v>15.8021712907117</v>
      </c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>
        <v>82.9</v>
      </c>
      <c r="AY189" s="32">
        <v>13.1</v>
      </c>
      <c r="AZ189" s="32">
        <f t="shared" si="43"/>
        <v>15.8021712907117</v>
      </c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</row>
    <row r="190" spans="1:64" s="156" customFormat="1" ht="38.25" x14ac:dyDescent="0.25">
      <c r="A190" s="77" t="s">
        <v>310</v>
      </c>
      <c r="B190" s="33">
        <f t="shared" si="41"/>
        <v>82.9</v>
      </c>
      <c r="C190" s="33">
        <f t="shared" si="42"/>
        <v>14</v>
      </c>
      <c r="D190" s="32">
        <f t="shared" si="40"/>
        <v>16.887816646562122</v>
      </c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>
        <v>82.9</v>
      </c>
      <c r="AY190" s="32">
        <v>14</v>
      </c>
      <c r="AZ190" s="32">
        <f t="shared" si="43"/>
        <v>16.887816646562122</v>
      </c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</row>
    <row r="191" spans="1:64" s="156" customFormat="1" ht="38.25" x14ac:dyDescent="0.25">
      <c r="A191" s="77" t="s">
        <v>311</v>
      </c>
      <c r="B191" s="33">
        <f t="shared" si="41"/>
        <v>207.3</v>
      </c>
      <c r="C191" s="33">
        <f t="shared" si="42"/>
        <v>31</v>
      </c>
      <c r="D191" s="32">
        <f t="shared" si="40"/>
        <v>14.954172696575011</v>
      </c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>
        <v>207.3</v>
      </c>
      <c r="AY191" s="32">
        <v>31</v>
      </c>
      <c r="AZ191" s="32">
        <f t="shared" si="43"/>
        <v>14.954172696575011</v>
      </c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</row>
    <row r="192" spans="1:64" s="156" customFormat="1" ht="38.25" x14ac:dyDescent="0.25">
      <c r="A192" s="77" t="s">
        <v>313</v>
      </c>
      <c r="B192" s="33">
        <f t="shared" si="41"/>
        <v>82.9</v>
      </c>
      <c r="C192" s="33">
        <f t="shared" si="42"/>
        <v>13.6</v>
      </c>
      <c r="D192" s="32">
        <f t="shared" si="40"/>
        <v>16.405307599517492</v>
      </c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>
        <v>82.9</v>
      </c>
      <c r="AY192" s="32">
        <v>13.6</v>
      </c>
      <c r="AZ192" s="32">
        <f t="shared" si="43"/>
        <v>16.405307599517492</v>
      </c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</row>
    <row r="193" spans="1:64" s="156" customFormat="1" ht="38.25" x14ac:dyDescent="0.25">
      <c r="A193" s="77" t="s">
        <v>314</v>
      </c>
      <c r="B193" s="33">
        <f t="shared" si="41"/>
        <v>82.9</v>
      </c>
      <c r="C193" s="33">
        <f t="shared" si="42"/>
        <v>14.5</v>
      </c>
      <c r="D193" s="32">
        <f t="shared" si="40"/>
        <v>17.490952955367909</v>
      </c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>
        <v>82.9</v>
      </c>
      <c r="AY193" s="32">
        <v>14.5</v>
      </c>
      <c r="AZ193" s="32">
        <f t="shared" si="43"/>
        <v>17.490952955367909</v>
      </c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</row>
    <row r="194" spans="1:64" s="156" customFormat="1" ht="38.25" x14ac:dyDescent="0.25">
      <c r="A194" s="77" t="s">
        <v>315</v>
      </c>
      <c r="B194" s="33">
        <f t="shared" si="41"/>
        <v>82.9</v>
      </c>
      <c r="C194" s="33">
        <f t="shared" si="42"/>
        <v>13.6</v>
      </c>
      <c r="D194" s="32">
        <f t="shared" si="40"/>
        <v>16.405307599517492</v>
      </c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>
        <v>82.9</v>
      </c>
      <c r="AY194" s="32">
        <v>13.6</v>
      </c>
      <c r="AZ194" s="32">
        <f t="shared" si="43"/>
        <v>16.405307599517492</v>
      </c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</row>
    <row r="195" spans="1:64" s="156" customFormat="1" ht="51" x14ac:dyDescent="0.25">
      <c r="A195" s="77" t="s">
        <v>316</v>
      </c>
      <c r="B195" s="33">
        <f t="shared" si="41"/>
        <v>82.9</v>
      </c>
      <c r="C195" s="33">
        <f t="shared" si="42"/>
        <v>13.6</v>
      </c>
      <c r="D195" s="32">
        <f t="shared" si="40"/>
        <v>16.405307599517492</v>
      </c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>
        <v>82.9</v>
      </c>
      <c r="AY195" s="32">
        <v>13.6</v>
      </c>
      <c r="AZ195" s="32">
        <f t="shared" si="43"/>
        <v>16.405307599517492</v>
      </c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</row>
    <row r="196" spans="1:64" s="156" customFormat="1" ht="38.25" x14ac:dyDescent="0.25">
      <c r="A196" s="77" t="s">
        <v>317</v>
      </c>
      <c r="B196" s="33">
        <f t="shared" si="41"/>
        <v>82.9</v>
      </c>
      <c r="C196" s="33">
        <f t="shared" si="42"/>
        <v>13.6</v>
      </c>
      <c r="D196" s="32">
        <f t="shared" si="40"/>
        <v>16.405307599517492</v>
      </c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>
        <v>82.9</v>
      </c>
      <c r="AY196" s="32">
        <v>13.6</v>
      </c>
      <c r="AZ196" s="32">
        <f t="shared" si="43"/>
        <v>16.405307599517492</v>
      </c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</row>
    <row r="197" spans="1:64" s="156" customFormat="1" ht="38.25" x14ac:dyDescent="0.25">
      <c r="A197" s="77" t="s">
        <v>318</v>
      </c>
      <c r="B197" s="33">
        <f t="shared" si="41"/>
        <v>207.3</v>
      </c>
      <c r="C197" s="33">
        <f t="shared" si="42"/>
        <v>29.3</v>
      </c>
      <c r="D197" s="32">
        <f t="shared" si="40"/>
        <v>14.134105161601543</v>
      </c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>
        <v>207.3</v>
      </c>
      <c r="AY197" s="32">
        <v>29.3</v>
      </c>
      <c r="AZ197" s="32">
        <f t="shared" si="43"/>
        <v>14.134105161601543</v>
      </c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</row>
    <row r="198" spans="1:64" s="156" customFormat="1" ht="38.25" x14ac:dyDescent="0.25">
      <c r="A198" s="77" t="s">
        <v>319</v>
      </c>
      <c r="B198" s="33">
        <f t="shared" si="41"/>
        <v>82.9</v>
      </c>
      <c r="C198" s="33">
        <f t="shared" si="42"/>
        <v>13.6</v>
      </c>
      <c r="D198" s="32">
        <f t="shared" si="40"/>
        <v>16.405307599517492</v>
      </c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>
        <v>82.9</v>
      </c>
      <c r="AY198" s="32">
        <v>13.6</v>
      </c>
      <c r="AZ198" s="32">
        <f t="shared" si="43"/>
        <v>16.405307599517492</v>
      </c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</row>
    <row r="199" spans="1:64" s="156" customFormat="1" ht="38.25" x14ac:dyDescent="0.25">
      <c r="A199" s="77" t="s">
        <v>320</v>
      </c>
      <c r="B199" s="33">
        <f t="shared" si="41"/>
        <v>82.9</v>
      </c>
      <c r="C199" s="33">
        <f t="shared" si="42"/>
        <v>13.6</v>
      </c>
      <c r="D199" s="32">
        <f t="shared" si="40"/>
        <v>16.405307599517492</v>
      </c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>
        <v>82.9</v>
      </c>
      <c r="AY199" s="32">
        <v>13.6</v>
      </c>
      <c r="AZ199" s="32">
        <f t="shared" si="43"/>
        <v>16.405307599517492</v>
      </c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</row>
    <row r="200" spans="1:64" s="156" customFormat="1" ht="38.25" x14ac:dyDescent="0.25">
      <c r="A200" s="77" t="s">
        <v>321</v>
      </c>
      <c r="B200" s="33">
        <f t="shared" si="41"/>
        <v>207.3</v>
      </c>
      <c r="C200" s="33">
        <f t="shared" si="42"/>
        <v>34.9</v>
      </c>
      <c r="D200" s="32">
        <f t="shared" si="40"/>
        <v>16.835504100337673</v>
      </c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>
        <v>207.3</v>
      </c>
      <c r="AY200" s="32">
        <v>34.9</v>
      </c>
      <c r="AZ200" s="32">
        <f t="shared" si="43"/>
        <v>16.835504100337673</v>
      </c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</row>
    <row r="201" spans="1:64" s="156" customFormat="1" ht="38.25" x14ac:dyDescent="0.25">
      <c r="A201" s="77" t="s">
        <v>322</v>
      </c>
      <c r="B201" s="33">
        <f t="shared" si="41"/>
        <v>207.3</v>
      </c>
      <c r="C201" s="33">
        <f t="shared" si="42"/>
        <v>43.3</v>
      </c>
      <c r="D201" s="32">
        <f t="shared" si="40"/>
        <v>20.887602508441869</v>
      </c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>
        <v>207.3</v>
      </c>
      <c r="AY201" s="32">
        <v>43.3</v>
      </c>
      <c r="AZ201" s="32">
        <f t="shared" si="43"/>
        <v>20.887602508441869</v>
      </c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</row>
    <row r="202" spans="1:64" s="156" customFormat="1" ht="38.25" x14ac:dyDescent="0.25">
      <c r="A202" s="77" t="s">
        <v>323</v>
      </c>
      <c r="B202" s="33">
        <f t="shared" si="41"/>
        <v>207.3</v>
      </c>
      <c r="C202" s="33">
        <f t="shared" si="42"/>
        <v>33.9</v>
      </c>
      <c r="D202" s="32">
        <f t="shared" ref="D202:D265" si="44">C202/B202*100</f>
        <v>16.353111432706221</v>
      </c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>
        <v>207.3</v>
      </c>
      <c r="AY202" s="32">
        <v>33.9</v>
      </c>
      <c r="AZ202" s="32">
        <f t="shared" si="43"/>
        <v>16.353111432706221</v>
      </c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</row>
    <row r="203" spans="1:64" s="156" customFormat="1" ht="51" x14ac:dyDescent="0.25">
      <c r="A203" s="77" t="s">
        <v>324</v>
      </c>
      <c r="B203" s="33">
        <f t="shared" si="41"/>
        <v>414.6</v>
      </c>
      <c r="C203" s="33">
        <f t="shared" si="42"/>
        <v>76.7</v>
      </c>
      <c r="D203" s="32">
        <f t="shared" si="44"/>
        <v>18.499758803666182</v>
      </c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>
        <v>414.6</v>
      </c>
      <c r="AY203" s="32">
        <v>76.7</v>
      </c>
      <c r="AZ203" s="32">
        <f t="shared" si="43"/>
        <v>18.499758803666182</v>
      </c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</row>
    <row r="204" spans="1:64" s="156" customFormat="1" ht="51" x14ac:dyDescent="0.25">
      <c r="A204" s="77" t="s">
        <v>325</v>
      </c>
      <c r="B204" s="33">
        <f t="shared" ref="B204:B267" si="45">E204+H204+K204+N204+Q204+T204+W204+Z204+AC204+AF204+AI204+AL204+AO204+AR204+AU204+AX204+BA204+BD204+BG204+BJ204</f>
        <v>207.3</v>
      </c>
      <c r="C204" s="33">
        <f t="shared" ref="C204:C267" si="46">F204+I204+L204+O204+R204+U204+X204+AA204+AD204+AG204+AJ204+AM204+AP204+AS204+AV204+AY204+BB204+BE204+BH204+BK204</f>
        <v>37.799999999999997</v>
      </c>
      <c r="D204" s="32">
        <f t="shared" si="44"/>
        <v>18.234442836468883</v>
      </c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>
        <v>207.3</v>
      </c>
      <c r="AY204" s="32">
        <v>37.799999999999997</v>
      </c>
      <c r="AZ204" s="32">
        <f t="shared" si="43"/>
        <v>18.234442836468883</v>
      </c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</row>
    <row r="205" spans="1:64" s="156" customFormat="1" ht="51" x14ac:dyDescent="0.25">
      <c r="A205" s="77" t="s">
        <v>326</v>
      </c>
      <c r="B205" s="33">
        <f t="shared" si="45"/>
        <v>82.9</v>
      </c>
      <c r="C205" s="33">
        <f t="shared" si="46"/>
        <v>18.2</v>
      </c>
      <c r="D205" s="32">
        <f t="shared" si="44"/>
        <v>21.95416164053076</v>
      </c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>
        <v>82.9</v>
      </c>
      <c r="AY205" s="32">
        <v>18.2</v>
      </c>
      <c r="AZ205" s="32">
        <f t="shared" si="43"/>
        <v>21.95416164053076</v>
      </c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</row>
    <row r="206" spans="1:64" s="156" customFormat="1" ht="51" x14ac:dyDescent="0.25">
      <c r="A206" s="77" t="s">
        <v>327</v>
      </c>
      <c r="B206" s="33">
        <f t="shared" si="45"/>
        <v>82.9</v>
      </c>
      <c r="C206" s="33">
        <f t="shared" si="46"/>
        <v>12.1</v>
      </c>
      <c r="D206" s="32">
        <f t="shared" si="44"/>
        <v>14.59589867310012</v>
      </c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>
        <v>82.9</v>
      </c>
      <c r="AY206" s="32">
        <v>12.1</v>
      </c>
      <c r="AZ206" s="32">
        <f t="shared" si="43"/>
        <v>14.59589867310012</v>
      </c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</row>
    <row r="207" spans="1:64" s="156" customFormat="1" ht="51" x14ac:dyDescent="0.25">
      <c r="A207" s="77" t="s">
        <v>328</v>
      </c>
      <c r="B207" s="33">
        <f t="shared" si="45"/>
        <v>82.9</v>
      </c>
      <c r="C207" s="33">
        <f t="shared" si="46"/>
        <v>16.7</v>
      </c>
      <c r="D207" s="32">
        <f t="shared" si="44"/>
        <v>20.144752714113388</v>
      </c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>
        <v>82.9</v>
      </c>
      <c r="AY207" s="32">
        <v>16.7</v>
      </c>
      <c r="AZ207" s="32">
        <f t="shared" si="43"/>
        <v>20.144752714113388</v>
      </c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</row>
    <row r="208" spans="1:64" s="156" customFormat="1" ht="38.25" x14ac:dyDescent="0.25">
      <c r="A208" s="77" t="s">
        <v>329</v>
      </c>
      <c r="B208" s="33">
        <f t="shared" si="45"/>
        <v>82.9</v>
      </c>
      <c r="C208" s="33">
        <f t="shared" si="46"/>
        <v>12.2</v>
      </c>
      <c r="D208" s="32">
        <f t="shared" si="44"/>
        <v>14.716525934861277</v>
      </c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>
        <v>82.9</v>
      </c>
      <c r="AY208" s="32">
        <v>12.2</v>
      </c>
      <c r="AZ208" s="32">
        <f t="shared" si="43"/>
        <v>14.716525934861277</v>
      </c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</row>
    <row r="209" spans="1:64" s="156" customFormat="1" ht="38.25" x14ac:dyDescent="0.25">
      <c r="A209" s="77" t="s">
        <v>330</v>
      </c>
      <c r="B209" s="33">
        <f t="shared" si="45"/>
        <v>82.9</v>
      </c>
      <c r="C209" s="33">
        <f t="shared" si="46"/>
        <v>20.3</v>
      </c>
      <c r="D209" s="32">
        <f t="shared" si="44"/>
        <v>24.487334137515077</v>
      </c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>
        <v>82.9</v>
      </c>
      <c r="AY209" s="32">
        <v>20.3</v>
      </c>
      <c r="AZ209" s="32">
        <f t="shared" si="43"/>
        <v>24.487334137515077</v>
      </c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</row>
    <row r="210" spans="1:64" s="156" customFormat="1" ht="38.25" x14ac:dyDescent="0.25">
      <c r="A210" s="77" t="s">
        <v>331</v>
      </c>
      <c r="B210" s="33">
        <f t="shared" si="45"/>
        <v>207.3</v>
      </c>
      <c r="C210" s="33">
        <f t="shared" si="46"/>
        <v>36.9</v>
      </c>
      <c r="D210" s="32">
        <f t="shared" si="44"/>
        <v>17.800289435600579</v>
      </c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>
        <v>207.3</v>
      </c>
      <c r="AY210" s="32">
        <v>36.9</v>
      </c>
      <c r="AZ210" s="32">
        <f t="shared" si="43"/>
        <v>17.800289435600579</v>
      </c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</row>
    <row r="211" spans="1:64" s="156" customFormat="1" ht="38.25" x14ac:dyDescent="0.25">
      <c r="A211" s="77" t="s">
        <v>332</v>
      </c>
      <c r="B211" s="33">
        <f t="shared" si="45"/>
        <v>82.9</v>
      </c>
      <c r="C211" s="33">
        <f t="shared" si="46"/>
        <v>19.600000000000001</v>
      </c>
      <c r="D211" s="32">
        <f t="shared" si="44"/>
        <v>23.642943305186972</v>
      </c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>
        <v>82.9</v>
      </c>
      <c r="AY211" s="32">
        <v>19.600000000000001</v>
      </c>
      <c r="AZ211" s="32">
        <f t="shared" si="43"/>
        <v>23.642943305186972</v>
      </c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</row>
    <row r="212" spans="1:64" s="156" customFormat="1" ht="38.25" x14ac:dyDescent="0.25">
      <c r="A212" s="77" t="s">
        <v>333</v>
      </c>
      <c r="B212" s="33">
        <f t="shared" si="45"/>
        <v>82.9</v>
      </c>
      <c r="C212" s="33">
        <f t="shared" si="46"/>
        <v>11.9</v>
      </c>
      <c r="D212" s="32">
        <f t="shared" si="44"/>
        <v>14.354644149577803</v>
      </c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>
        <v>82.9</v>
      </c>
      <c r="AY212" s="32">
        <v>11.9</v>
      </c>
      <c r="AZ212" s="32">
        <f t="shared" si="43"/>
        <v>14.354644149577803</v>
      </c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</row>
    <row r="213" spans="1:64" s="156" customFormat="1" ht="38.25" x14ac:dyDescent="0.25">
      <c r="A213" s="77" t="s">
        <v>334</v>
      </c>
      <c r="B213" s="33">
        <f t="shared" si="45"/>
        <v>82.9</v>
      </c>
      <c r="C213" s="33">
        <f t="shared" si="46"/>
        <v>14.5</v>
      </c>
      <c r="D213" s="32">
        <f t="shared" si="44"/>
        <v>17.490952955367909</v>
      </c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>
        <v>82.9</v>
      </c>
      <c r="AY213" s="32">
        <v>14.5</v>
      </c>
      <c r="AZ213" s="32">
        <f t="shared" si="43"/>
        <v>17.490952955367909</v>
      </c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</row>
    <row r="214" spans="1:64" s="156" customFormat="1" ht="51" x14ac:dyDescent="0.25">
      <c r="A214" s="77" t="s">
        <v>335</v>
      </c>
      <c r="B214" s="33">
        <f t="shared" si="45"/>
        <v>207.3</v>
      </c>
      <c r="C214" s="33">
        <f t="shared" si="46"/>
        <v>46.4</v>
      </c>
      <c r="D214" s="32">
        <f t="shared" si="44"/>
        <v>22.383019778099371</v>
      </c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>
        <v>207.3</v>
      </c>
      <c r="AY214" s="32">
        <v>46.4</v>
      </c>
      <c r="AZ214" s="32">
        <f t="shared" si="43"/>
        <v>22.383019778099371</v>
      </c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</row>
    <row r="215" spans="1:64" s="156" customFormat="1" ht="38.25" x14ac:dyDescent="0.25">
      <c r="A215" s="77" t="s">
        <v>337</v>
      </c>
      <c r="B215" s="33">
        <f t="shared" si="45"/>
        <v>207.3</v>
      </c>
      <c r="C215" s="33">
        <f t="shared" si="46"/>
        <v>36.4</v>
      </c>
      <c r="D215" s="32">
        <f t="shared" si="44"/>
        <v>17.55909310178485</v>
      </c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>
        <v>207.3</v>
      </c>
      <c r="AY215" s="32">
        <v>36.4</v>
      </c>
      <c r="AZ215" s="32">
        <f t="shared" si="43"/>
        <v>17.55909310178485</v>
      </c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</row>
    <row r="216" spans="1:64" s="156" customFormat="1" ht="38.25" x14ac:dyDescent="0.25">
      <c r="A216" s="77" t="s">
        <v>338</v>
      </c>
      <c r="B216" s="33">
        <f t="shared" si="45"/>
        <v>207.3</v>
      </c>
      <c r="C216" s="33">
        <f t="shared" si="46"/>
        <v>19.8</v>
      </c>
      <c r="D216" s="32">
        <f t="shared" si="44"/>
        <v>9.5513748191027492</v>
      </c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>
        <v>207.3</v>
      </c>
      <c r="AY216" s="32">
        <v>19.8</v>
      </c>
      <c r="AZ216" s="32">
        <f t="shared" si="43"/>
        <v>9.5513748191027492</v>
      </c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</row>
    <row r="217" spans="1:64" s="156" customFormat="1" ht="38.25" x14ac:dyDescent="0.25">
      <c r="A217" s="77" t="s">
        <v>339</v>
      </c>
      <c r="B217" s="33">
        <f t="shared" si="45"/>
        <v>207.3</v>
      </c>
      <c r="C217" s="33">
        <f t="shared" si="46"/>
        <v>37.299999999999997</v>
      </c>
      <c r="D217" s="32">
        <f t="shared" si="44"/>
        <v>17.993246502653157</v>
      </c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>
        <v>207.3</v>
      </c>
      <c r="AY217" s="32">
        <v>37.299999999999997</v>
      </c>
      <c r="AZ217" s="32">
        <f t="shared" si="43"/>
        <v>17.993246502653157</v>
      </c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</row>
    <row r="218" spans="1:64" s="156" customFormat="1" ht="38.25" x14ac:dyDescent="0.25">
      <c r="A218" s="77" t="s">
        <v>340</v>
      </c>
      <c r="B218" s="33">
        <f t="shared" si="45"/>
        <v>207.3</v>
      </c>
      <c r="C218" s="33">
        <f t="shared" si="46"/>
        <v>35.4</v>
      </c>
      <c r="D218" s="32">
        <f t="shared" si="44"/>
        <v>17.076700434153398</v>
      </c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>
        <v>207.3</v>
      </c>
      <c r="AY218" s="32">
        <v>35.4</v>
      </c>
      <c r="AZ218" s="32">
        <f t="shared" si="43"/>
        <v>17.076700434153398</v>
      </c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</row>
    <row r="219" spans="1:64" s="156" customFormat="1" ht="38.25" x14ac:dyDescent="0.25">
      <c r="A219" s="77" t="s">
        <v>341</v>
      </c>
      <c r="B219" s="33">
        <f t="shared" si="45"/>
        <v>414.6</v>
      </c>
      <c r="C219" s="33">
        <f t="shared" si="46"/>
        <v>73</v>
      </c>
      <c r="D219" s="32">
        <f t="shared" si="44"/>
        <v>17.607332368547997</v>
      </c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>
        <v>414.6</v>
      </c>
      <c r="AY219" s="32">
        <v>73</v>
      </c>
      <c r="AZ219" s="32">
        <f t="shared" si="43"/>
        <v>17.607332368547997</v>
      </c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</row>
    <row r="220" spans="1:64" s="156" customFormat="1" ht="38.25" x14ac:dyDescent="0.25">
      <c r="A220" s="77" t="s">
        <v>342</v>
      </c>
      <c r="B220" s="33">
        <f t="shared" si="45"/>
        <v>207.3</v>
      </c>
      <c r="C220" s="33">
        <f t="shared" si="46"/>
        <v>36</v>
      </c>
      <c r="D220" s="32">
        <f t="shared" si="44"/>
        <v>17.366136034732271</v>
      </c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>
        <v>207.3</v>
      </c>
      <c r="AY220" s="32">
        <v>36</v>
      </c>
      <c r="AZ220" s="32">
        <f t="shared" si="43"/>
        <v>17.366136034732271</v>
      </c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</row>
    <row r="221" spans="1:64" s="156" customFormat="1" ht="38.25" x14ac:dyDescent="0.25">
      <c r="A221" s="77" t="s">
        <v>343</v>
      </c>
      <c r="B221" s="33">
        <f t="shared" si="45"/>
        <v>207.3</v>
      </c>
      <c r="C221" s="33">
        <f t="shared" si="46"/>
        <v>34.299999999999997</v>
      </c>
      <c r="D221" s="32">
        <f t="shared" si="44"/>
        <v>16.5460684997588</v>
      </c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>
        <v>207.3</v>
      </c>
      <c r="AY221" s="32">
        <v>34.299999999999997</v>
      </c>
      <c r="AZ221" s="32">
        <f t="shared" si="43"/>
        <v>16.5460684997588</v>
      </c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</row>
    <row r="222" spans="1:64" s="156" customFormat="1" ht="38.25" x14ac:dyDescent="0.25">
      <c r="A222" s="77" t="s">
        <v>344</v>
      </c>
      <c r="B222" s="33">
        <f t="shared" si="45"/>
        <v>0</v>
      </c>
      <c r="C222" s="33">
        <f t="shared" si="46"/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</row>
    <row r="223" spans="1:64" s="156" customFormat="1" ht="38.25" x14ac:dyDescent="0.25">
      <c r="A223" s="77" t="s">
        <v>345</v>
      </c>
      <c r="B223" s="33">
        <f t="shared" si="45"/>
        <v>0</v>
      </c>
      <c r="C223" s="33">
        <f t="shared" si="46"/>
        <v>0</v>
      </c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</row>
    <row r="224" spans="1:64" s="156" customFormat="1" ht="38.25" x14ac:dyDescent="0.25">
      <c r="A224" s="77" t="s">
        <v>346</v>
      </c>
      <c r="B224" s="33">
        <f t="shared" si="45"/>
        <v>414.6</v>
      </c>
      <c r="C224" s="33">
        <f t="shared" si="46"/>
        <v>68.599999999999994</v>
      </c>
      <c r="D224" s="32">
        <f t="shared" si="44"/>
        <v>16.5460684997588</v>
      </c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>
        <v>414.6</v>
      </c>
      <c r="AY224" s="32">
        <v>68.599999999999994</v>
      </c>
      <c r="AZ224" s="32">
        <f t="shared" si="43"/>
        <v>16.5460684997588</v>
      </c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</row>
    <row r="225" spans="1:64" s="156" customFormat="1" ht="38.25" x14ac:dyDescent="0.25">
      <c r="A225" s="77" t="s">
        <v>347</v>
      </c>
      <c r="B225" s="33">
        <f t="shared" si="45"/>
        <v>207.3</v>
      </c>
      <c r="C225" s="33">
        <f t="shared" si="46"/>
        <v>44.6</v>
      </c>
      <c r="D225" s="32">
        <f t="shared" si="44"/>
        <v>21.514712976362759</v>
      </c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>
        <v>207.3</v>
      </c>
      <c r="AY225" s="32">
        <v>44.6</v>
      </c>
      <c r="AZ225" s="32">
        <f t="shared" si="43"/>
        <v>21.514712976362759</v>
      </c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</row>
    <row r="226" spans="1:64" s="156" customFormat="1" ht="38.25" x14ac:dyDescent="0.25">
      <c r="A226" s="77" t="s">
        <v>349</v>
      </c>
      <c r="B226" s="33">
        <f t="shared" si="45"/>
        <v>207.3</v>
      </c>
      <c r="C226" s="33">
        <f t="shared" si="46"/>
        <v>33.9</v>
      </c>
      <c r="D226" s="32">
        <f t="shared" si="44"/>
        <v>16.353111432706221</v>
      </c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>
        <v>207.3</v>
      </c>
      <c r="AY226" s="32">
        <v>33.9</v>
      </c>
      <c r="AZ226" s="32">
        <f t="shared" si="43"/>
        <v>16.353111432706221</v>
      </c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</row>
    <row r="227" spans="1:64" s="156" customFormat="1" ht="38.25" x14ac:dyDescent="0.25">
      <c r="A227" s="77" t="s">
        <v>350</v>
      </c>
      <c r="B227" s="33">
        <f t="shared" si="45"/>
        <v>82.9</v>
      </c>
      <c r="C227" s="33">
        <f t="shared" si="46"/>
        <v>13.2</v>
      </c>
      <c r="D227" s="32">
        <f t="shared" si="44"/>
        <v>15.922798552472859</v>
      </c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>
        <v>82.9</v>
      </c>
      <c r="AY227" s="32">
        <v>13.2</v>
      </c>
      <c r="AZ227" s="32">
        <f t="shared" si="43"/>
        <v>15.922798552472859</v>
      </c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</row>
    <row r="228" spans="1:64" s="156" customFormat="1" ht="38.25" x14ac:dyDescent="0.25">
      <c r="A228" s="77" t="s">
        <v>351</v>
      </c>
      <c r="B228" s="33">
        <f t="shared" si="45"/>
        <v>82.9</v>
      </c>
      <c r="C228" s="33">
        <f t="shared" si="46"/>
        <v>13.2</v>
      </c>
      <c r="D228" s="32">
        <f t="shared" si="44"/>
        <v>15.922798552472859</v>
      </c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>
        <v>82.9</v>
      </c>
      <c r="AY228" s="32">
        <v>13.2</v>
      </c>
      <c r="AZ228" s="32">
        <f t="shared" si="43"/>
        <v>15.922798552472859</v>
      </c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</row>
    <row r="229" spans="1:64" s="156" customFormat="1" ht="38.25" x14ac:dyDescent="0.25">
      <c r="A229" s="77" t="s">
        <v>352</v>
      </c>
      <c r="B229" s="33">
        <f t="shared" si="45"/>
        <v>82.9</v>
      </c>
      <c r="C229" s="33">
        <f t="shared" si="46"/>
        <v>13.2</v>
      </c>
      <c r="D229" s="32">
        <f t="shared" si="44"/>
        <v>15.922798552472859</v>
      </c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>
        <v>82.9</v>
      </c>
      <c r="AY229" s="32">
        <v>13.2</v>
      </c>
      <c r="AZ229" s="32">
        <f t="shared" si="43"/>
        <v>15.922798552472859</v>
      </c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</row>
    <row r="230" spans="1:64" s="156" customFormat="1" ht="38.25" x14ac:dyDescent="0.25">
      <c r="A230" s="77" t="s">
        <v>353</v>
      </c>
      <c r="B230" s="33">
        <f t="shared" si="45"/>
        <v>82.9</v>
      </c>
      <c r="C230" s="33">
        <f t="shared" si="46"/>
        <v>13</v>
      </c>
      <c r="D230" s="32">
        <f t="shared" si="44"/>
        <v>15.681544028950542</v>
      </c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>
        <v>82.9</v>
      </c>
      <c r="AY230" s="32">
        <v>13</v>
      </c>
      <c r="AZ230" s="32">
        <f t="shared" si="43"/>
        <v>15.681544028950542</v>
      </c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</row>
    <row r="231" spans="1:64" s="156" customFormat="1" ht="38.25" x14ac:dyDescent="0.25">
      <c r="A231" s="77" t="s">
        <v>354</v>
      </c>
      <c r="B231" s="33">
        <f t="shared" si="45"/>
        <v>207.3</v>
      </c>
      <c r="C231" s="33">
        <f t="shared" si="46"/>
        <v>39.4</v>
      </c>
      <c r="D231" s="32">
        <f t="shared" si="44"/>
        <v>19.006271104679207</v>
      </c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>
        <v>207.3</v>
      </c>
      <c r="AY231" s="32">
        <v>39.4</v>
      </c>
      <c r="AZ231" s="32">
        <f t="shared" si="43"/>
        <v>19.006271104679207</v>
      </c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</row>
    <row r="232" spans="1:64" s="156" customFormat="1" ht="38.25" x14ac:dyDescent="0.25">
      <c r="A232" s="77" t="s">
        <v>355</v>
      </c>
      <c r="B232" s="33">
        <f t="shared" si="45"/>
        <v>82.9</v>
      </c>
      <c r="C232" s="33">
        <f t="shared" si="46"/>
        <v>13.2</v>
      </c>
      <c r="D232" s="32">
        <f t="shared" si="44"/>
        <v>15.922798552472859</v>
      </c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>
        <v>82.9</v>
      </c>
      <c r="AY232" s="32">
        <v>13.2</v>
      </c>
      <c r="AZ232" s="32">
        <f t="shared" si="43"/>
        <v>15.922798552472859</v>
      </c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</row>
    <row r="233" spans="1:64" s="156" customFormat="1" ht="38.25" customHeight="1" x14ac:dyDescent="0.25">
      <c r="A233" s="77" t="s">
        <v>356</v>
      </c>
      <c r="B233" s="33">
        <f t="shared" si="45"/>
        <v>82.9</v>
      </c>
      <c r="C233" s="33">
        <f t="shared" si="46"/>
        <v>13.2</v>
      </c>
      <c r="D233" s="32">
        <f t="shared" si="44"/>
        <v>15.922798552472859</v>
      </c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>
        <v>82.9</v>
      </c>
      <c r="AY233" s="32">
        <v>13.2</v>
      </c>
      <c r="AZ233" s="32">
        <f t="shared" si="43"/>
        <v>15.922798552472859</v>
      </c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</row>
    <row r="234" spans="1:64" s="156" customFormat="1" ht="38.25" x14ac:dyDescent="0.25">
      <c r="A234" s="77" t="s">
        <v>357</v>
      </c>
      <c r="B234" s="33">
        <f t="shared" si="45"/>
        <v>82.9</v>
      </c>
      <c r="C234" s="33">
        <f t="shared" si="46"/>
        <v>13.2</v>
      </c>
      <c r="D234" s="32">
        <f t="shared" si="44"/>
        <v>15.922798552472859</v>
      </c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>
        <v>82.9</v>
      </c>
      <c r="AY234" s="32">
        <v>13.2</v>
      </c>
      <c r="AZ234" s="32">
        <f t="shared" si="43"/>
        <v>15.922798552472859</v>
      </c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</row>
    <row r="235" spans="1:64" s="156" customFormat="1" ht="38.25" x14ac:dyDescent="0.25">
      <c r="A235" s="77" t="s">
        <v>358</v>
      </c>
      <c r="B235" s="33">
        <f t="shared" si="45"/>
        <v>207.3</v>
      </c>
      <c r="C235" s="33">
        <f t="shared" si="46"/>
        <v>34.6</v>
      </c>
      <c r="D235" s="32">
        <f t="shared" si="44"/>
        <v>16.690786300048238</v>
      </c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>
        <v>207.3</v>
      </c>
      <c r="AY235" s="32">
        <v>34.6</v>
      </c>
      <c r="AZ235" s="32">
        <f t="shared" si="43"/>
        <v>16.690786300048238</v>
      </c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</row>
    <row r="236" spans="1:64" s="156" customFormat="1" ht="38.25" x14ac:dyDescent="0.25">
      <c r="A236" s="77" t="s">
        <v>359</v>
      </c>
      <c r="B236" s="33">
        <f t="shared" si="45"/>
        <v>82.9</v>
      </c>
      <c r="C236" s="33">
        <f t="shared" si="46"/>
        <v>13.3</v>
      </c>
      <c r="D236" s="32">
        <f t="shared" si="44"/>
        <v>16.043425814234016</v>
      </c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>
        <v>82.9</v>
      </c>
      <c r="AY236" s="32">
        <v>13.3</v>
      </c>
      <c r="AZ236" s="32">
        <f t="shared" si="43"/>
        <v>16.043425814234016</v>
      </c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</row>
    <row r="237" spans="1:64" s="156" customFormat="1" ht="38.25" x14ac:dyDescent="0.25">
      <c r="A237" s="77" t="s">
        <v>360</v>
      </c>
      <c r="B237" s="33">
        <f t="shared" si="45"/>
        <v>82.9</v>
      </c>
      <c r="C237" s="33">
        <f t="shared" si="46"/>
        <v>13.3</v>
      </c>
      <c r="D237" s="32">
        <f t="shared" si="44"/>
        <v>16.043425814234016</v>
      </c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>
        <v>82.9</v>
      </c>
      <c r="AY237" s="32">
        <v>13.3</v>
      </c>
      <c r="AZ237" s="32">
        <f t="shared" si="43"/>
        <v>16.043425814234016</v>
      </c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</row>
    <row r="238" spans="1:64" s="156" customFormat="1" ht="38.25" x14ac:dyDescent="0.25">
      <c r="A238" s="77" t="s">
        <v>361</v>
      </c>
      <c r="B238" s="33">
        <f t="shared" si="45"/>
        <v>82.9</v>
      </c>
      <c r="C238" s="33">
        <f t="shared" si="46"/>
        <v>13.3</v>
      </c>
      <c r="D238" s="32">
        <f t="shared" si="44"/>
        <v>16.043425814234016</v>
      </c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>
        <v>82.9</v>
      </c>
      <c r="AY238" s="32">
        <v>13.3</v>
      </c>
      <c r="AZ238" s="32">
        <f t="shared" si="43"/>
        <v>16.043425814234016</v>
      </c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</row>
    <row r="239" spans="1:64" s="156" customFormat="1" ht="38.25" x14ac:dyDescent="0.25">
      <c r="A239" s="77" t="s">
        <v>362</v>
      </c>
      <c r="B239" s="33">
        <f t="shared" si="45"/>
        <v>82.9</v>
      </c>
      <c r="C239" s="33">
        <f t="shared" si="46"/>
        <v>13.3</v>
      </c>
      <c r="D239" s="32">
        <f t="shared" si="44"/>
        <v>16.043425814234016</v>
      </c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>
        <v>82.9</v>
      </c>
      <c r="AY239" s="32">
        <v>13.3</v>
      </c>
      <c r="AZ239" s="32">
        <f t="shared" si="43"/>
        <v>16.043425814234016</v>
      </c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</row>
    <row r="240" spans="1:64" s="156" customFormat="1" ht="38.25" x14ac:dyDescent="0.25">
      <c r="A240" s="77" t="s">
        <v>363</v>
      </c>
      <c r="B240" s="33">
        <f t="shared" si="45"/>
        <v>82.9</v>
      </c>
      <c r="C240" s="33">
        <f t="shared" si="46"/>
        <v>13.3</v>
      </c>
      <c r="D240" s="32">
        <f t="shared" si="44"/>
        <v>16.043425814234016</v>
      </c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>
        <v>82.9</v>
      </c>
      <c r="AY240" s="32">
        <v>13.3</v>
      </c>
      <c r="AZ240" s="32">
        <f t="shared" si="43"/>
        <v>16.043425814234016</v>
      </c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</row>
    <row r="241" spans="1:64" s="156" customFormat="1" ht="38.25" x14ac:dyDescent="0.25">
      <c r="A241" s="77" t="s">
        <v>364</v>
      </c>
      <c r="B241" s="33">
        <f t="shared" si="45"/>
        <v>414.6</v>
      </c>
      <c r="C241" s="33">
        <f t="shared" si="46"/>
        <v>66.7</v>
      </c>
      <c r="D241" s="32">
        <f t="shared" si="44"/>
        <v>16.087795465508925</v>
      </c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>
        <v>414.6</v>
      </c>
      <c r="AY241" s="32">
        <v>66.7</v>
      </c>
      <c r="AZ241" s="32">
        <f t="shared" si="43"/>
        <v>16.087795465508925</v>
      </c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</row>
    <row r="242" spans="1:64" s="156" customFormat="1" ht="38.25" x14ac:dyDescent="0.25">
      <c r="A242" s="77" t="s">
        <v>365</v>
      </c>
      <c r="B242" s="33">
        <f t="shared" si="45"/>
        <v>82.9</v>
      </c>
      <c r="C242" s="33">
        <f t="shared" si="46"/>
        <v>13.3</v>
      </c>
      <c r="D242" s="32">
        <f t="shared" si="44"/>
        <v>16.043425814234016</v>
      </c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>
        <v>82.9</v>
      </c>
      <c r="AY242" s="32">
        <v>13.3</v>
      </c>
      <c r="AZ242" s="32">
        <f t="shared" si="43"/>
        <v>16.043425814234016</v>
      </c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</row>
    <row r="243" spans="1:64" s="156" customFormat="1" ht="38.25" x14ac:dyDescent="0.25">
      <c r="A243" s="77" t="s">
        <v>366</v>
      </c>
      <c r="B243" s="33">
        <f t="shared" si="45"/>
        <v>82.9</v>
      </c>
      <c r="C243" s="33">
        <f t="shared" si="46"/>
        <v>13.3</v>
      </c>
      <c r="D243" s="32">
        <f t="shared" si="44"/>
        <v>16.043425814234016</v>
      </c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>
        <v>82.9</v>
      </c>
      <c r="AY243" s="32">
        <v>13.3</v>
      </c>
      <c r="AZ243" s="32">
        <f t="shared" si="43"/>
        <v>16.043425814234016</v>
      </c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</row>
    <row r="244" spans="1:64" s="156" customFormat="1" ht="51" x14ac:dyDescent="0.25">
      <c r="A244" s="77" t="s">
        <v>367</v>
      </c>
      <c r="B244" s="33">
        <f t="shared" si="45"/>
        <v>82.9</v>
      </c>
      <c r="C244" s="33">
        <f t="shared" si="46"/>
        <v>13.3</v>
      </c>
      <c r="D244" s="32">
        <f t="shared" si="44"/>
        <v>16.043425814234016</v>
      </c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>
        <v>82.9</v>
      </c>
      <c r="AY244" s="32">
        <v>13.3</v>
      </c>
      <c r="AZ244" s="32">
        <f t="shared" si="43"/>
        <v>16.043425814234016</v>
      </c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</row>
    <row r="245" spans="1:64" s="156" customFormat="1" ht="38.25" x14ac:dyDescent="0.25">
      <c r="A245" s="77" t="s">
        <v>368</v>
      </c>
      <c r="B245" s="33">
        <f t="shared" si="45"/>
        <v>82.9</v>
      </c>
      <c r="C245" s="33">
        <f t="shared" si="46"/>
        <v>13.3</v>
      </c>
      <c r="D245" s="32">
        <f t="shared" si="44"/>
        <v>16.043425814234016</v>
      </c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>
        <v>82.9</v>
      </c>
      <c r="AY245" s="32">
        <v>13.3</v>
      </c>
      <c r="AZ245" s="32">
        <f t="shared" si="43"/>
        <v>16.043425814234016</v>
      </c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</row>
    <row r="246" spans="1:64" s="156" customFormat="1" ht="38.25" x14ac:dyDescent="0.25">
      <c r="A246" s="77" t="s">
        <v>369</v>
      </c>
      <c r="B246" s="33">
        <f t="shared" si="45"/>
        <v>82.9</v>
      </c>
      <c r="C246" s="33">
        <f t="shared" si="46"/>
        <v>13.3</v>
      </c>
      <c r="D246" s="32">
        <f t="shared" si="44"/>
        <v>16.043425814234016</v>
      </c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>
        <v>82.9</v>
      </c>
      <c r="AY246" s="32">
        <v>13.3</v>
      </c>
      <c r="AZ246" s="32">
        <f t="shared" si="43"/>
        <v>16.043425814234016</v>
      </c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</row>
    <row r="247" spans="1:64" s="156" customFormat="1" ht="51" x14ac:dyDescent="0.25">
      <c r="A247" s="77" t="s">
        <v>370</v>
      </c>
      <c r="B247" s="33">
        <f t="shared" si="45"/>
        <v>82.9</v>
      </c>
      <c r="C247" s="33">
        <f t="shared" si="46"/>
        <v>12.7</v>
      </c>
      <c r="D247" s="32">
        <f t="shared" si="44"/>
        <v>15.319662243667068</v>
      </c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>
        <v>82.9</v>
      </c>
      <c r="AY247" s="32">
        <v>12.7</v>
      </c>
      <c r="AZ247" s="32">
        <f t="shared" si="43"/>
        <v>15.319662243667068</v>
      </c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</row>
    <row r="248" spans="1:64" s="156" customFormat="1" ht="38.25" x14ac:dyDescent="0.25">
      <c r="A248" s="77" t="s">
        <v>371</v>
      </c>
      <c r="B248" s="33">
        <f t="shared" si="45"/>
        <v>82.9</v>
      </c>
      <c r="C248" s="33">
        <f t="shared" si="46"/>
        <v>13.2</v>
      </c>
      <c r="D248" s="32">
        <f t="shared" si="44"/>
        <v>15.922798552472859</v>
      </c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>
        <v>82.9</v>
      </c>
      <c r="AY248" s="32">
        <v>13.2</v>
      </c>
      <c r="AZ248" s="32">
        <f t="shared" ref="AZ248:AZ311" si="47">AY248/AX248*100</f>
        <v>15.922798552472859</v>
      </c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</row>
    <row r="249" spans="1:64" s="156" customFormat="1" ht="38.25" x14ac:dyDescent="0.25">
      <c r="A249" s="77" t="s">
        <v>372</v>
      </c>
      <c r="B249" s="33">
        <f t="shared" si="45"/>
        <v>82.9</v>
      </c>
      <c r="C249" s="33">
        <f t="shared" si="46"/>
        <v>12.7</v>
      </c>
      <c r="D249" s="32">
        <f t="shared" si="44"/>
        <v>15.319662243667068</v>
      </c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>
        <v>82.9</v>
      </c>
      <c r="AY249" s="32">
        <v>12.7</v>
      </c>
      <c r="AZ249" s="32">
        <f t="shared" si="47"/>
        <v>15.319662243667068</v>
      </c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</row>
    <row r="250" spans="1:64" s="156" customFormat="1" ht="38.25" x14ac:dyDescent="0.25">
      <c r="A250" s="77" t="s">
        <v>373</v>
      </c>
      <c r="B250" s="33">
        <f t="shared" si="45"/>
        <v>82.9</v>
      </c>
      <c r="C250" s="33">
        <f t="shared" si="46"/>
        <v>12.7</v>
      </c>
      <c r="D250" s="32">
        <f t="shared" si="44"/>
        <v>15.319662243667068</v>
      </c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>
        <v>82.9</v>
      </c>
      <c r="AY250" s="32">
        <v>12.7</v>
      </c>
      <c r="AZ250" s="32">
        <f t="shared" si="47"/>
        <v>15.319662243667068</v>
      </c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</row>
    <row r="251" spans="1:64" s="156" customFormat="1" ht="38.25" customHeight="1" x14ac:dyDescent="0.25">
      <c r="A251" s="77" t="s">
        <v>374</v>
      </c>
      <c r="B251" s="33">
        <f t="shared" si="45"/>
        <v>82.9</v>
      </c>
      <c r="C251" s="33">
        <f t="shared" si="46"/>
        <v>12.7</v>
      </c>
      <c r="D251" s="32">
        <f t="shared" si="44"/>
        <v>15.319662243667068</v>
      </c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>
        <v>82.9</v>
      </c>
      <c r="AY251" s="32">
        <v>12.7</v>
      </c>
      <c r="AZ251" s="32">
        <f t="shared" si="47"/>
        <v>15.319662243667068</v>
      </c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</row>
    <row r="252" spans="1:64" s="156" customFormat="1" ht="51" x14ac:dyDescent="0.25">
      <c r="A252" s="77" t="s">
        <v>375</v>
      </c>
      <c r="B252" s="33">
        <f t="shared" si="45"/>
        <v>82.9</v>
      </c>
      <c r="C252" s="33">
        <f t="shared" si="46"/>
        <v>12.7</v>
      </c>
      <c r="D252" s="32">
        <f t="shared" si="44"/>
        <v>15.319662243667068</v>
      </c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>
        <v>82.9</v>
      </c>
      <c r="AY252" s="32">
        <v>12.7</v>
      </c>
      <c r="AZ252" s="32">
        <f t="shared" si="47"/>
        <v>15.319662243667068</v>
      </c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</row>
    <row r="253" spans="1:64" s="156" customFormat="1" ht="38.25" x14ac:dyDescent="0.25">
      <c r="A253" s="77" t="s">
        <v>376</v>
      </c>
      <c r="B253" s="33">
        <f t="shared" si="45"/>
        <v>82.9</v>
      </c>
      <c r="C253" s="33">
        <f t="shared" si="46"/>
        <v>12.7</v>
      </c>
      <c r="D253" s="32">
        <f t="shared" si="44"/>
        <v>15.319662243667068</v>
      </c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>
        <v>82.9</v>
      </c>
      <c r="AY253" s="32">
        <v>12.7</v>
      </c>
      <c r="AZ253" s="32">
        <f t="shared" si="47"/>
        <v>15.319662243667068</v>
      </c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</row>
    <row r="254" spans="1:64" s="156" customFormat="1" ht="38.25" x14ac:dyDescent="0.25">
      <c r="A254" s="77" t="s">
        <v>377</v>
      </c>
      <c r="B254" s="33">
        <f t="shared" si="45"/>
        <v>82.9</v>
      </c>
      <c r="C254" s="33">
        <f t="shared" si="46"/>
        <v>12.7</v>
      </c>
      <c r="D254" s="32">
        <f t="shared" si="44"/>
        <v>15.319662243667068</v>
      </c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>
        <v>82.9</v>
      </c>
      <c r="AY254" s="32">
        <v>12.7</v>
      </c>
      <c r="AZ254" s="32">
        <f t="shared" si="47"/>
        <v>15.319662243667068</v>
      </c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</row>
    <row r="255" spans="1:64" s="156" customFormat="1" ht="38.25" x14ac:dyDescent="0.25">
      <c r="A255" s="77" t="s">
        <v>378</v>
      </c>
      <c r="B255" s="33">
        <f t="shared" si="45"/>
        <v>207.3</v>
      </c>
      <c r="C255" s="33">
        <f t="shared" si="46"/>
        <v>44.1</v>
      </c>
      <c r="D255" s="32">
        <f t="shared" si="44"/>
        <v>21.273516642547033</v>
      </c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>
        <v>207.3</v>
      </c>
      <c r="AY255" s="32">
        <v>44.1</v>
      </c>
      <c r="AZ255" s="32">
        <f t="shared" si="47"/>
        <v>21.273516642547033</v>
      </c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</row>
    <row r="256" spans="1:64" s="156" customFormat="1" ht="38.25" x14ac:dyDescent="0.25">
      <c r="A256" s="77" t="s">
        <v>379</v>
      </c>
      <c r="B256" s="33">
        <f t="shared" si="45"/>
        <v>82.9</v>
      </c>
      <c r="C256" s="33">
        <f t="shared" si="46"/>
        <v>12.7</v>
      </c>
      <c r="D256" s="32">
        <f t="shared" si="44"/>
        <v>15.319662243667068</v>
      </c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>
        <v>82.9</v>
      </c>
      <c r="AY256" s="32">
        <v>12.7</v>
      </c>
      <c r="AZ256" s="32">
        <f t="shared" si="47"/>
        <v>15.319662243667068</v>
      </c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</row>
    <row r="257" spans="1:64" s="156" customFormat="1" ht="38.25" x14ac:dyDescent="0.25">
      <c r="A257" s="77" t="s">
        <v>380</v>
      </c>
      <c r="B257" s="33">
        <f t="shared" si="45"/>
        <v>82.9</v>
      </c>
      <c r="C257" s="33">
        <f t="shared" si="46"/>
        <v>12.7</v>
      </c>
      <c r="D257" s="32">
        <f t="shared" si="44"/>
        <v>15.319662243667068</v>
      </c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>
        <v>82.9</v>
      </c>
      <c r="AY257" s="32">
        <v>12.7</v>
      </c>
      <c r="AZ257" s="32">
        <f t="shared" si="47"/>
        <v>15.319662243667068</v>
      </c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</row>
    <row r="258" spans="1:64" s="156" customFormat="1" ht="38.25" x14ac:dyDescent="0.25">
      <c r="A258" s="77" t="s">
        <v>381</v>
      </c>
      <c r="B258" s="33">
        <f t="shared" si="45"/>
        <v>82.9</v>
      </c>
      <c r="C258" s="33">
        <f t="shared" si="46"/>
        <v>12.7</v>
      </c>
      <c r="D258" s="32">
        <f t="shared" si="44"/>
        <v>15.319662243667068</v>
      </c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>
        <v>82.9</v>
      </c>
      <c r="AY258" s="32">
        <v>12.7</v>
      </c>
      <c r="AZ258" s="32">
        <f t="shared" si="47"/>
        <v>15.319662243667068</v>
      </c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</row>
    <row r="259" spans="1:64" s="156" customFormat="1" ht="38.25" x14ac:dyDescent="0.25">
      <c r="A259" s="77" t="s">
        <v>383</v>
      </c>
      <c r="B259" s="33">
        <f t="shared" si="45"/>
        <v>207.3</v>
      </c>
      <c r="C259" s="33">
        <f t="shared" si="46"/>
        <v>33.799999999999997</v>
      </c>
      <c r="D259" s="32">
        <f t="shared" si="44"/>
        <v>16.304872165943078</v>
      </c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>
        <v>207.3</v>
      </c>
      <c r="AY259" s="32">
        <v>33.799999999999997</v>
      </c>
      <c r="AZ259" s="32">
        <f t="shared" si="47"/>
        <v>16.304872165943078</v>
      </c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</row>
    <row r="260" spans="1:64" s="156" customFormat="1" ht="38.25" x14ac:dyDescent="0.25">
      <c r="A260" s="77" t="s">
        <v>384</v>
      </c>
      <c r="B260" s="33">
        <f t="shared" si="45"/>
        <v>207.3</v>
      </c>
      <c r="C260" s="33">
        <f t="shared" si="46"/>
        <v>33.799999999999997</v>
      </c>
      <c r="D260" s="32">
        <f t="shared" si="44"/>
        <v>16.304872165943078</v>
      </c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>
        <v>207.3</v>
      </c>
      <c r="AY260" s="32">
        <v>33.799999999999997</v>
      </c>
      <c r="AZ260" s="32">
        <f t="shared" si="47"/>
        <v>16.304872165943078</v>
      </c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</row>
    <row r="261" spans="1:64" s="156" customFormat="1" ht="51" x14ac:dyDescent="0.25">
      <c r="A261" s="77" t="s">
        <v>385</v>
      </c>
      <c r="B261" s="33">
        <f t="shared" si="45"/>
        <v>207.3</v>
      </c>
      <c r="C261" s="33">
        <f t="shared" si="46"/>
        <v>33.799999999999997</v>
      </c>
      <c r="D261" s="32">
        <f t="shared" si="44"/>
        <v>16.304872165943078</v>
      </c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>
        <v>207.3</v>
      </c>
      <c r="AY261" s="32">
        <v>33.799999999999997</v>
      </c>
      <c r="AZ261" s="32">
        <f t="shared" si="47"/>
        <v>16.304872165943078</v>
      </c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</row>
    <row r="262" spans="1:64" s="156" customFormat="1" ht="38.25" x14ac:dyDescent="0.25">
      <c r="A262" s="77" t="s">
        <v>386</v>
      </c>
      <c r="B262" s="33">
        <f t="shared" si="45"/>
        <v>207.3</v>
      </c>
      <c r="C262" s="33">
        <f t="shared" si="46"/>
        <v>33.799999999999997</v>
      </c>
      <c r="D262" s="32">
        <f t="shared" si="44"/>
        <v>16.304872165943078</v>
      </c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>
        <v>207.3</v>
      </c>
      <c r="AY262" s="32">
        <v>33.799999999999997</v>
      </c>
      <c r="AZ262" s="32">
        <f t="shared" si="47"/>
        <v>16.304872165943078</v>
      </c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</row>
    <row r="263" spans="1:64" s="156" customFormat="1" ht="38.25" x14ac:dyDescent="0.25">
      <c r="A263" s="77" t="s">
        <v>387</v>
      </c>
      <c r="B263" s="33">
        <f t="shared" si="45"/>
        <v>207.3</v>
      </c>
      <c r="C263" s="33">
        <f t="shared" si="46"/>
        <v>33.799999999999997</v>
      </c>
      <c r="D263" s="32">
        <f t="shared" si="44"/>
        <v>16.304872165943078</v>
      </c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>
        <v>207.3</v>
      </c>
      <c r="AY263" s="32">
        <v>33.799999999999997</v>
      </c>
      <c r="AZ263" s="32">
        <f t="shared" si="47"/>
        <v>16.304872165943078</v>
      </c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</row>
    <row r="264" spans="1:64" s="156" customFormat="1" ht="38.25" x14ac:dyDescent="0.25">
      <c r="A264" s="77" t="s">
        <v>388</v>
      </c>
      <c r="B264" s="33">
        <f t="shared" si="45"/>
        <v>82.9</v>
      </c>
      <c r="C264" s="33">
        <f t="shared" si="46"/>
        <v>13.8</v>
      </c>
      <c r="D264" s="32">
        <f t="shared" si="44"/>
        <v>16.646562123039807</v>
      </c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>
        <v>82.9</v>
      </c>
      <c r="AY264" s="32">
        <v>13.8</v>
      </c>
      <c r="AZ264" s="32">
        <f t="shared" si="47"/>
        <v>16.646562123039807</v>
      </c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</row>
    <row r="265" spans="1:64" s="156" customFormat="1" ht="38.25" customHeight="1" x14ac:dyDescent="0.25">
      <c r="A265" s="77" t="s">
        <v>389</v>
      </c>
      <c r="B265" s="33">
        <f t="shared" si="45"/>
        <v>82.9</v>
      </c>
      <c r="C265" s="33">
        <f t="shared" si="46"/>
        <v>13.8</v>
      </c>
      <c r="D265" s="32">
        <f t="shared" si="44"/>
        <v>16.646562123039807</v>
      </c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>
        <v>82.9</v>
      </c>
      <c r="AY265" s="32">
        <v>13.8</v>
      </c>
      <c r="AZ265" s="32">
        <f t="shared" si="47"/>
        <v>16.646562123039807</v>
      </c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</row>
    <row r="266" spans="1:64" s="156" customFormat="1" ht="38.25" x14ac:dyDescent="0.25">
      <c r="A266" s="77" t="s">
        <v>390</v>
      </c>
      <c r="B266" s="33">
        <f t="shared" si="45"/>
        <v>82.9</v>
      </c>
      <c r="C266" s="33">
        <f t="shared" si="46"/>
        <v>13.8</v>
      </c>
      <c r="D266" s="32">
        <f t="shared" ref="D266:D329" si="48">C266/B266*100</f>
        <v>16.646562123039807</v>
      </c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>
        <v>82.9</v>
      </c>
      <c r="AY266" s="32">
        <v>13.8</v>
      </c>
      <c r="AZ266" s="32">
        <f t="shared" si="47"/>
        <v>16.646562123039807</v>
      </c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</row>
    <row r="267" spans="1:64" s="156" customFormat="1" ht="38.25" x14ac:dyDescent="0.25">
      <c r="A267" s="77" t="s">
        <v>391</v>
      </c>
      <c r="B267" s="33">
        <f t="shared" si="45"/>
        <v>207.3</v>
      </c>
      <c r="C267" s="33">
        <f t="shared" si="46"/>
        <v>29.4</v>
      </c>
      <c r="D267" s="32">
        <f t="shared" si="48"/>
        <v>14.182344428364688</v>
      </c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>
        <v>207.3</v>
      </c>
      <c r="AY267" s="32">
        <v>29.4</v>
      </c>
      <c r="AZ267" s="32">
        <f t="shared" si="47"/>
        <v>14.182344428364688</v>
      </c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</row>
    <row r="268" spans="1:64" s="156" customFormat="1" ht="38.25" x14ac:dyDescent="0.25">
      <c r="A268" s="77" t="s">
        <v>392</v>
      </c>
      <c r="B268" s="33">
        <f t="shared" ref="B268:B331" si="49">E268+H268+K268+N268+Q268+T268+W268+Z268+AC268+AF268+AI268+AL268+AO268+AR268+AU268+AX268+BA268+BD268+BG268+BJ268</f>
        <v>82.9</v>
      </c>
      <c r="C268" s="33">
        <f t="shared" ref="C268:C331" si="50">F268+I268+L268+O268+R268+U268+X268+AA268+AD268+AG268+AJ268+AM268+AP268+AS268+AV268+AY268+BB268+BE268+BH268+BK268</f>
        <v>13.8</v>
      </c>
      <c r="D268" s="32">
        <f t="shared" si="48"/>
        <v>16.646562123039807</v>
      </c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>
        <v>82.9</v>
      </c>
      <c r="AY268" s="32">
        <v>13.8</v>
      </c>
      <c r="AZ268" s="32">
        <f t="shared" si="47"/>
        <v>16.646562123039807</v>
      </c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</row>
    <row r="269" spans="1:64" s="156" customFormat="1" ht="38.25" x14ac:dyDescent="0.25">
      <c r="A269" s="77" t="s">
        <v>393</v>
      </c>
      <c r="B269" s="33">
        <f t="shared" si="49"/>
        <v>207.3</v>
      </c>
      <c r="C269" s="33">
        <f t="shared" si="50"/>
        <v>29.4</v>
      </c>
      <c r="D269" s="32">
        <f t="shared" si="48"/>
        <v>14.182344428364688</v>
      </c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>
        <v>207.3</v>
      </c>
      <c r="AY269" s="32">
        <v>29.4</v>
      </c>
      <c r="AZ269" s="32">
        <f t="shared" si="47"/>
        <v>14.182344428364688</v>
      </c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</row>
    <row r="270" spans="1:64" s="156" customFormat="1" ht="38.25" x14ac:dyDescent="0.25">
      <c r="A270" s="77" t="s">
        <v>394</v>
      </c>
      <c r="B270" s="33">
        <f t="shared" si="49"/>
        <v>82.9</v>
      </c>
      <c r="C270" s="33">
        <f t="shared" si="50"/>
        <v>13.8</v>
      </c>
      <c r="D270" s="32">
        <f t="shared" si="48"/>
        <v>16.646562123039807</v>
      </c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>
        <v>82.9</v>
      </c>
      <c r="AY270" s="32">
        <v>13.8</v>
      </c>
      <c r="AZ270" s="32">
        <f t="shared" si="47"/>
        <v>16.646562123039807</v>
      </c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</row>
    <row r="271" spans="1:64" s="156" customFormat="1" ht="38.25" x14ac:dyDescent="0.25">
      <c r="A271" s="77" t="s">
        <v>395</v>
      </c>
      <c r="B271" s="33">
        <f t="shared" si="49"/>
        <v>207.3</v>
      </c>
      <c r="C271" s="33">
        <f t="shared" si="50"/>
        <v>29.6</v>
      </c>
      <c r="D271" s="32">
        <f t="shared" si="48"/>
        <v>14.278822961890981</v>
      </c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>
        <v>207.3</v>
      </c>
      <c r="AY271" s="32">
        <v>29.6</v>
      </c>
      <c r="AZ271" s="32">
        <f t="shared" si="47"/>
        <v>14.278822961890981</v>
      </c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</row>
    <row r="272" spans="1:64" s="156" customFormat="1" ht="38.25" x14ac:dyDescent="0.25">
      <c r="A272" s="77" t="s">
        <v>397</v>
      </c>
      <c r="B272" s="33">
        <f t="shared" si="49"/>
        <v>207.3</v>
      </c>
      <c r="C272" s="33">
        <f t="shared" si="50"/>
        <v>34</v>
      </c>
      <c r="D272" s="32">
        <f t="shared" si="48"/>
        <v>16.401350699469365</v>
      </c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>
        <v>207.3</v>
      </c>
      <c r="AY272" s="32">
        <v>34</v>
      </c>
      <c r="AZ272" s="32">
        <f t="shared" si="47"/>
        <v>16.401350699469365</v>
      </c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</row>
    <row r="273" spans="1:64" s="156" customFormat="1" ht="38.25" x14ac:dyDescent="0.25">
      <c r="A273" s="77" t="s">
        <v>398</v>
      </c>
      <c r="B273" s="33">
        <f t="shared" si="49"/>
        <v>207.3</v>
      </c>
      <c r="C273" s="33">
        <f t="shared" si="50"/>
        <v>10.6</v>
      </c>
      <c r="D273" s="32">
        <f t="shared" si="48"/>
        <v>5.1133622768933904</v>
      </c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>
        <v>207.3</v>
      </c>
      <c r="AY273" s="32">
        <v>10.6</v>
      </c>
      <c r="AZ273" s="32">
        <f t="shared" si="47"/>
        <v>5.1133622768933904</v>
      </c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</row>
    <row r="274" spans="1:64" s="156" customFormat="1" ht="38.25" x14ac:dyDescent="0.25">
      <c r="A274" s="77" t="s">
        <v>399</v>
      </c>
      <c r="B274" s="33">
        <f t="shared" si="49"/>
        <v>82.9</v>
      </c>
      <c r="C274" s="33">
        <f t="shared" si="50"/>
        <v>39.1</v>
      </c>
      <c r="D274" s="32">
        <f t="shared" si="48"/>
        <v>47.165259348612786</v>
      </c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>
        <v>82.9</v>
      </c>
      <c r="AY274" s="32">
        <v>39.1</v>
      </c>
      <c r="AZ274" s="32">
        <f t="shared" si="47"/>
        <v>47.165259348612786</v>
      </c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</row>
    <row r="275" spans="1:64" s="156" customFormat="1" ht="38.25" x14ac:dyDescent="0.25">
      <c r="A275" s="77" t="s">
        <v>400</v>
      </c>
      <c r="B275" s="33">
        <f t="shared" si="49"/>
        <v>207.3</v>
      </c>
      <c r="C275" s="33">
        <f t="shared" si="50"/>
        <v>13.5</v>
      </c>
      <c r="D275" s="32">
        <f t="shared" si="48"/>
        <v>6.5123010130246017</v>
      </c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>
        <v>207.3</v>
      </c>
      <c r="AY275" s="32">
        <v>13.5</v>
      </c>
      <c r="AZ275" s="32">
        <f t="shared" si="47"/>
        <v>6.5123010130246017</v>
      </c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</row>
    <row r="276" spans="1:64" s="156" customFormat="1" ht="38.25" x14ac:dyDescent="0.25">
      <c r="A276" s="77" t="s">
        <v>401</v>
      </c>
      <c r="B276" s="33">
        <f t="shared" si="49"/>
        <v>82.9</v>
      </c>
      <c r="C276" s="33">
        <f t="shared" si="50"/>
        <v>31.3</v>
      </c>
      <c r="D276" s="32">
        <f t="shared" si="48"/>
        <v>37.756332931242461</v>
      </c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>
        <v>82.9</v>
      </c>
      <c r="AY276" s="32">
        <v>31.3</v>
      </c>
      <c r="AZ276" s="32">
        <f t="shared" si="47"/>
        <v>37.756332931242461</v>
      </c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</row>
    <row r="277" spans="1:64" s="156" customFormat="1" ht="38.25" customHeight="1" x14ac:dyDescent="0.25">
      <c r="A277" s="77" t="s">
        <v>402</v>
      </c>
      <c r="B277" s="33">
        <f t="shared" si="49"/>
        <v>207.3</v>
      </c>
      <c r="C277" s="33">
        <f t="shared" si="50"/>
        <v>33.9</v>
      </c>
      <c r="D277" s="32">
        <f t="shared" si="48"/>
        <v>16.353111432706221</v>
      </c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>
        <v>207.3</v>
      </c>
      <c r="AY277" s="32">
        <v>33.9</v>
      </c>
      <c r="AZ277" s="32">
        <f t="shared" si="47"/>
        <v>16.353111432706221</v>
      </c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</row>
    <row r="278" spans="1:64" s="156" customFormat="1" ht="38.25" x14ac:dyDescent="0.25">
      <c r="A278" s="77" t="s">
        <v>403</v>
      </c>
      <c r="B278" s="33">
        <f t="shared" si="49"/>
        <v>207.3</v>
      </c>
      <c r="C278" s="33">
        <f t="shared" si="50"/>
        <v>33.9</v>
      </c>
      <c r="D278" s="32">
        <f t="shared" si="48"/>
        <v>16.353111432706221</v>
      </c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>
        <v>207.3</v>
      </c>
      <c r="AY278" s="32">
        <v>33.9</v>
      </c>
      <c r="AZ278" s="32">
        <f t="shared" si="47"/>
        <v>16.353111432706221</v>
      </c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</row>
    <row r="279" spans="1:64" s="156" customFormat="1" ht="51" x14ac:dyDescent="0.25">
      <c r="A279" s="77" t="s">
        <v>404</v>
      </c>
      <c r="B279" s="33">
        <f t="shared" si="49"/>
        <v>207.3</v>
      </c>
      <c r="C279" s="33">
        <f t="shared" si="50"/>
        <v>33.799999999999997</v>
      </c>
      <c r="D279" s="32">
        <f t="shared" si="48"/>
        <v>16.304872165943078</v>
      </c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>
        <v>207.3</v>
      </c>
      <c r="AY279" s="32">
        <v>33.799999999999997</v>
      </c>
      <c r="AZ279" s="32">
        <f t="shared" si="47"/>
        <v>16.304872165943078</v>
      </c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</row>
    <row r="280" spans="1:64" s="156" customFormat="1" ht="38.25" x14ac:dyDescent="0.25">
      <c r="A280" s="77" t="s">
        <v>405</v>
      </c>
      <c r="B280" s="33">
        <f t="shared" si="49"/>
        <v>82.9</v>
      </c>
      <c r="C280" s="33">
        <f t="shared" si="50"/>
        <v>11.7</v>
      </c>
      <c r="D280" s="32">
        <f t="shared" si="48"/>
        <v>14.113389626055486</v>
      </c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>
        <v>82.9</v>
      </c>
      <c r="AY280" s="32">
        <v>11.7</v>
      </c>
      <c r="AZ280" s="32">
        <f t="shared" si="47"/>
        <v>14.113389626055486</v>
      </c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</row>
    <row r="281" spans="1:64" s="156" customFormat="1" ht="38.25" x14ac:dyDescent="0.25">
      <c r="A281" s="77" t="s">
        <v>406</v>
      </c>
      <c r="B281" s="33">
        <f t="shared" si="49"/>
        <v>82.9</v>
      </c>
      <c r="C281" s="33">
        <f t="shared" si="50"/>
        <v>11.7</v>
      </c>
      <c r="D281" s="32">
        <f t="shared" si="48"/>
        <v>14.113389626055486</v>
      </c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>
        <v>82.9</v>
      </c>
      <c r="AY281" s="32">
        <v>11.7</v>
      </c>
      <c r="AZ281" s="32">
        <f t="shared" si="47"/>
        <v>14.113389626055486</v>
      </c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</row>
    <row r="282" spans="1:64" s="156" customFormat="1" ht="38.25" x14ac:dyDescent="0.25">
      <c r="A282" s="77" t="s">
        <v>407</v>
      </c>
      <c r="B282" s="33">
        <f t="shared" si="49"/>
        <v>82.9</v>
      </c>
      <c r="C282" s="33">
        <f t="shared" si="50"/>
        <v>10.3</v>
      </c>
      <c r="D282" s="32">
        <f t="shared" si="48"/>
        <v>12.424607961399277</v>
      </c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>
        <v>82.9</v>
      </c>
      <c r="AY282" s="32">
        <v>10.3</v>
      </c>
      <c r="AZ282" s="32">
        <f t="shared" si="47"/>
        <v>12.424607961399277</v>
      </c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</row>
    <row r="283" spans="1:64" s="156" customFormat="1" ht="38.25" x14ac:dyDescent="0.25">
      <c r="A283" s="77" t="s">
        <v>408</v>
      </c>
      <c r="B283" s="33">
        <f t="shared" si="49"/>
        <v>207.3</v>
      </c>
      <c r="C283" s="33">
        <f t="shared" si="50"/>
        <v>38.200000000000003</v>
      </c>
      <c r="D283" s="32">
        <f t="shared" si="48"/>
        <v>18.427399903521465</v>
      </c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>
        <v>207.3</v>
      </c>
      <c r="AY283" s="32">
        <v>38.200000000000003</v>
      </c>
      <c r="AZ283" s="32">
        <f t="shared" si="47"/>
        <v>18.427399903521465</v>
      </c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</row>
    <row r="284" spans="1:64" s="156" customFormat="1" ht="38.25" x14ac:dyDescent="0.25">
      <c r="A284" s="77" t="s">
        <v>409</v>
      </c>
      <c r="B284" s="33">
        <f t="shared" si="49"/>
        <v>207.3</v>
      </c>
      <c r="C284" s="33">
        <f t="shared" si="50"/>
        <v>29.4</v>
      </c>
      <c r="D284" s="32">
        <f t="shared" si="48"/>
        <v>14.182344428364688</v>
      </c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>
        <v>207.3</v>
      </c>
      <c r="AY284" s="32">
        <v>29.4</v>
      </c>
      <c r="AZ284" s="32">
        <f t="shared" si="47"/>
        <v>14.182344428364688</v>
      </c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</row>
    <row r="285" spans="1:64" s="156" customFormat="1" ht="38.25" x14ac:dyDescent="0.25">
      <c r="A285" s="77" t="s">
        <v>410</v>
      </c>
      <c r="B285" s="33">
        <f t="shared" si="49"/>
        <v>82.9</v>
      </c>
      <c r="C285" s="33">
        <f t="shared" si="50"/>
        <v>11.7</v>
      </c>
      <c r="D285" s="32">
        <f t="shared" si="48"/>
        <v>14.113389626055486</v>
      </c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>
        <v>82.9</v>
      </c>
      <c r="AY285" s="32">
        <v>11.7</v>
      </c>
      <c r="AZ285" s="32">
        <f t="shared" si="47"/>
        <v>14.113389626055486</v>
      </c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</row>
    <row r="286" spans="1:64" s="156" customFormat="1" ht="38.25" x14ac:dyDescent="0.25">
      <c r="A286" s="77" t="s">
        <v>412</v>
      </c>
      <c r="B286" s="33">
        <f t="shared" si="49"/>
        <v>82.9</v>
      </c>
      <c r="C286" s="33">
        <f t="shared" si="50"/>
        <v>11.7</v>
      </c>
      <c r="D286" s="32">
        <f t="shared" si="48"/>
        <v>14.113389626055486</v>
      </c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>
        <v>82.9</v>
      </c>
      <c r="AY286" s="32">
        <v>11.7</v>
      </c>
      <c r="AZ286" s="32">
        <f t="shared" si="47"/>
        <v>14.113389626055486</v>
      </c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</row>
    <row r="287" spans="1:64" s="156" customFormat="1" ht="38.25" x14ac:dyDescent="0.25">
      <c r="A287" s="77" t="s">
        <v>413</v>
      </c>
      <c r="B287" s="33">
        <f t="shared" si="49"/>
        <v>82.9</v>
      </c>
      <c r="C287" s="33">
        <f t="shared" si="50"/>
        <v>11.8</v>
      </c>
      <c r="D287" s="32">
        <f t="shared" si="48"/>
        <v>14.234016887816647</v>
      </c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>
        <v>82.9</v>
      </c>
      <c r="AY287" s="32">
        <v>11.8</v>
      </c>
      <c r="AZ287" s="32">
        <f t="shared" si="47"/>
        <v>14.234016887816647</v>
      </c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</row>
    <row r="288" spans="1:64" s="156" customFormat="1" ht="38.25" x14ac:dyDescent="0.25">
      <c r="A288" s="77" t="s">
        <v>414</v>
      </c>
      <c r="B288" s="33">
        <f t="shared" si="49"/>
        <v>82.9</v>
      </c>
      <c r="C288" s="33">
        <f t="shared" si="50"/>
        <v>11.8</v>
      </c>
      <c r="D288" s="32">
        <f t="shared" si="48"/>
        <v>14.234016887816647</v>
      </c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>
        <v>82.9</v>
      </c>
      <c r="AY288" s="32">
        <v>11.8</v>
      </c>
      <c r="AZ288" s="32">
        <f t="shared" si="47"/>
        <v>14.234016887816647</v>
      </c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</row>
    <row r="289" spans="1:64" s="156" customFormat="1" ht="38.25" x14ac:dyDescent="0.25">
      <c r="A289" s="77" t="s">
        <v>415</v>
      </c>
      <c r="B289" s="33">
        <f t="shared" si="49"/>
        <v>82.9</v>
      </c>
      <c r="C289" s="33">
        <f t="shared" si="50"/>
        <v>11.8</v>
      </c>
      <c r="D289" s="32">
        <f t="shared" si="48"/>
        <v>14.234016887816647</v>
      </c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>
        <v>82.9</v>
      </c>
      <c r="AY289" s="32">
        <v>11.8</v>
      </c>
      <c r="AZ289" s="32">
        <f t="shared" si="47"/>
        <v>14.234016887816647</v>
      </c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</row>
    <row r="290" spans="1:64" s="156" customFormat="1" ht="51" x14ac:dyDescent="0.25">
      <c r="A290" s="77" t="s">
        <v>416</v>
      </c>
      <c r="B290" s="33">
        <f t="shared" si="49"/>
        <v>82.9</v>
      </c>
      <c r="C290" s="33">
        <f t="shared" si="50"/>
        <v>11.8</v>
      </c>
      <c r="D290" s="32">
        <f t="shared" si="48"/>
        <v>14.234016887816647</v>
      </c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>
        <v>82.9</v>
      </c>
      <c r="AY290" s="32">
        <v>11.8</v>
      </c>
      <c r="AZ290" s="32">
        <f t="shared" si="47"/>
        <v>14.234016887816647</v>
      </c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</row>
    <row r="291" spans="1:64" s="156" customFormat="1" ht="38.25" x14ac:dyDescent="0.25">
      <c r="A291" s="77" t="s">
        <v>417</v>
      </c>
      <c r="B291" s="33">
        <f t="shared" si="49"/>
        <v>82.9</v>
      </c>
      <c r="C291" s="33">
        <f t="shared" si="50"/>
        <v>11.8</v>
      </c>
      <c r="D291" s="32">
        <f t="shared" si="48"/>
        <v>14.234016887816647</v>
      </c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>
        <v>82.9</v>
      </c>
      <c r="AY291" s="32">
        <v>11.8</v>
      </c>
      <c r="AZ291" s="32">
        <f t="shared" si="47"/>
        <v>14.234016887816647</v>
      </c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</row>
    <row r="292" spans="1:64" s="156" customFormat="1" ht="38.25" x14ac:dyDescent="0.25">
      <c r="A292" s="77" t="s">
        <v>418</v>
      </c>
      <c r="B292" s="33">
        <f t="shared" si="49"/>
        <v>207.3</v>
      </c>
      <c r="C292" s="33">
        <f t="shared" si="50"/>
        <v>29.5</v>
      </c>
      <c r="D292" s="32">
        <f t="shared" si="48"/>
        <v>14.230583695127832</v>
      </c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>
        <v>207.3</v>
      </c>
      <c r="AY292" s="32">
        <v>29.5</v>
      </c>
      <c r="AZ292" s="32">
        <f t="shared" si="47"/>
        <v>14.230583695127832</v>
      </c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</row>
    <row r="293" spans="1:64" s="156" customFormat="1" ht="51" x14ac:dyDescent="0.25">
      <c r="A293" s="77" t="s">
        <v>419</v>
      </c>
      <c r="B293" s="33">
        <f t="shared" si="49"/>
        <v>82.9</v>
      </c>
      <c r="C293" s="33">
        <f t="shared" si="50"/>
        <v>11.8</v>
      </c>
      <c r="D293" s="32">
        <f t="shared" si="48"/>
        <v>14.234016887816647</v>
      </c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>
        <v>82.9</v>
      </c>
      <c r="AY293" s="32">
        <v>11.8</v>
      </c>
      <c r="AZ293" s="32">
        <f t="shared" si="47"/>
        <v>14.234016887816647</v>
      </c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</row>
    <row r="294" spans="1:64" s="156" customFormat="1" ht="51" x14ac:dyDescent="0.25">
      <c r="A294" s="77" t="s">
        <v>421</v>
      </c>
      <c r="B294" s="33">
        <f t="shared" si="49"/>
        <v>207.3</v>
      </c>
      <c r="C294" s="33">
        <f t="shared" si="50"/>
        <v>32.1</v>
      </c>
      <c r="D294" s="32">
        <f t="shared" si="48"/>
        <v>15.484804630969609</v>
      </c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>
        <v>207.3</v>
      </c>
      <c r="AY294" s="32">
        <v>32.1</v>
      </c>
      <c r="AZ294" s="32">
        <f t="shared" si="47"/>
        <v>15.484804630969609</v>
      </c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</row>
    <row r="295" spans="1:64" s="156" customFormat="1" ht="38.25" x14ac:dyDescent="0.25">
      <c r="A295" s="77" t="s">
        <v>422</v>
      </c>
      <c r="B295" s="33">
        <f t="shared" si="49"/>
        <v>82.9</v>
      </c>
      <c r="C295" s="33">
        <f t="shared" si="50"/>
        <v>20.7</v>
      </c>
      <c r="D295" s="32">
        <f t="shared" si="48"/>
        <v>24.969843184559711</v>
      </c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>
        <v>82.9</v>
      </c>
      <c r="AY295" s="32">
        <v>20.7</v>
      </c>
      <c r="AZ295" s="32">
        <f t="shared" si="47"/>
        <v>24.969843184559711</v>
      </c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</row>
    <row r="296" spans="1:64" s="156" customFormat="1" ht="38.25" x14ac:dyDescent="0.25">
      <c r="A296" s="77" t="s">
        <v>423</v>
      </c>
      <c r="B296" s="33">
        <f t="shared" si="49"/>
        <v>82.9</v>
      </c>
      <c r="C296" s="33">
        <f t="shared" si="50"/>
        <v>12.7</v>
      </c>
      <c r="D296" s="32">
        <f t="shared" si="48"/>
        <v>15.319662243667068</v>
      </c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>
        <v>82.9</v>
      </c>
      <c r="AY296" s="32">
        <v>12.7</v>
      </c>
      <c r="AZ296" s="32">
        <f t="shared" si="47"/>
        <v>15.319662243667068</v>
      </c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</row>
    <row r="297" spans="1:64" s="156" customFormat="1" ht="38.25" x14ac:dyDescent="0.25">
      <c r="A297" s="77" t="s">
        <v>424</v>
      </c>
      <c r="B297" s="33">
        <f t="shared" si="49"/>
        <v>207.3</v>
      </c>
      <c r="C297" s="33">
        <f t="shared" si="50"/>
        <v>30.8</v>
      </c>
      <c r="D297" s="32">
        <f t="shared" si="48"/>
        <v>14.857694163048722</v>
      </c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>
        <v>207.3</v>
      </c>
      <c r="AY297" s="32">
        <v>30.8</v>
      </c>
      <c r="AZ297" s="32">
        <f t="shared" si="47"/>
        <v>14.857694163048722</v>
      </c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</row>
    <row r="298" spans="1:64" s="156" customFormat="1" ht="38.25" x14ac:dyDescent="0.25">
      <c r="A298" s="77" t="s">
        <v>425</v>
      </c>
      <c r="B298" s="33">
        <f t="shared" si="49"/>
        <v>207.3</v>
      </c>
      <c r="C298" s="33">
        <f t="shared" si="50"/>
        <v>31.3</v>
      </c>
      <c r="D298" s="32">
        <f t="shared" si="48"/>
        <v>15.098890496864447</v>
      </c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>
        <v>207.3</v>
      </c>
      <c r="AY298" s="32">
        <v>31.3</v>
      </c>
      <c r="AZ298" s="32">
        <f t="shared" si="47"/>
        <v>15.098890496864447</v>
      </c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</row>
    <row r="299" spans="1:64" s="156" customFormat="1" ht="51" x14ac:dyDescent="0.25">
      <c r="A299" s="77" t="s">
        <v>426</v>
      </c>
      <c r="B299" s="33">
        <f t="shared" si="49"/>
        <v>207.3</v>
      </c>
      <c r="C299" s="33">
        <f t="shared" si="50"/>
        <v>31.3</v>
      </c>
      <c r="D299" s="32">
        <f t="shared" si="48"/>
        <v>15.098890496864447</v>
      </c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>
        <v>207.3</v>
      </c>
      <c r="AY299" s="32">
        <v>31.3</v>
      </c>
      <c r="AZ299" s="32">
        <f t="shared" si="47"/>
        <v>15.098890496864447</v>
      </c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</row>
    <row r="300" spans="1:64" s="156" customFormat="1" ht="38.25" x14ac:dyDescent="0.25">
      <c r="A300" s="77" t="s">
        <v>427</v>
      </c>
      <c r="B300" s="33">
        <f t="shared" si="49"/>
        <v>82.9</v>
      </c>
      <c r="C300" s="33">
        <f t="shared" si="50"/>
        <v>18.100000000000001</v>
      </c>
      <c r="D300" s="32">
        <f t="shared" si="48"/>
        <v>21.833534378769603</v>
      </c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>
        <v>82.9</v>
      </c>
      <c r="AY300" s="32">
        <v>18.100000000000001</v>
      </c>
      <c r="AZ300" s="32">
        <f t="shared" si="47"/>
        <v>21.833534378769603</v>
      </c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</row>
    <row r="301" spans="1:64" s="156" customFormat="1" ht="38.25" x14ac:dyDescent="0.25">
      <c r="A301" s="77" t="s">
        <v>428</v>
      </c>
      <c r="B301" s="33">
        <f t="shared" si="49"/>
        <v>82.9</v>
      </c>
      <c r="C301" s="33">
        <f t="shared" si="50"/>
        <v>18.899999999999999</v>
      </c>
      <c r="D301" s="32">
        <f t="shared" si="48"/>
        <v>22.798552472858862</v>
      </c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>
        <v>82.9</v>
      </c>
      <c r="AY301" s="32">
        <v>18.899999999999999</v>
      </c>
      <c r="AZ301" s="32">
        <f t="shared" si="47"/>
        <v>22.798552472858862</v>
      </c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</row>
    <row r="302" spans="1:64" s="156" customFormat="1" ht="38.25" x14ac:dyDescent="0.25">
      <c r="A302" s="77" t="s">
        <v>429</v>
      </c>
      <c r="B302" s="33">
        <f t="shared" si="49"/>
        <v>207.3</v>
      </c>
      <c r="C302" s="33">
        <f t="shared" si="50"/>
        <v>44.1</v>
      </c>
      <c r="D302" s="32">
        <f t="shared" si="48"/>
        <v>21.273516642547033</v>
      </c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>
        <v>207.3</v>
      </c>
      <c r="AY302" s="32">
        <v>44.1</v>
      </c>
      <c r="AZ302" s="32">
        <f t="shared" si="47"/>
        <v>21.273516642547033</v>
      </c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</row>
    <row r="303" spans="1:64" s="156" customFormat="1" ht="51" x14ac:dyDescent="0.25">
      <c r="A303" s="77" t="s">
        <v>430</v>
      </c>
      <c r="B303" s="33">
        <f t="shared" si="49"/>
        <v>82.9</v>
      </c>
      <c r="C303" s="33">
        <f t="shared" si="50"/>
        <v>17.600000000000001</v>
      </c>
      <c r="D303" s="32">
        <f t="shared" si="48"/>
        <v>21.230398069963812</v>
      </c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>
        <v>82.9</v>
      </c>
      <c r="AY303" s="32">
        <v>17.600000000000001</v>
      </c>
      <c r="AZ303" s="32">
        <f t="shared" si="47"/>
        <v>21.230398069963812</v>
      </c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</row>
    <row r="304" spans="1:64" s="156" customFormat="1" ht="38.25" x14ac:dyDescent="0.25">
      <c r="A304" s="77" t="s">
        <v>431</v>
      </c>
      <c r="B304" s="33">
        <f t="shared" si="49"/>
        <v>82.9</v>
      </c>
      <c r="C304" s="33">
        <f t="shared" si="50"/>
        <v>18.8</v>
      </c>
      <c r="D304" s="32">
        <f t="shared" si="48"/>
        <v>22.677925211097708</v>
      </c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>
        <v>82.9</v>
      </c>
      <c r="AY304" s="32">
        <v>18.8</v>
      </c>
      <c r="AZ304" s="32">
        <f t="shared" si="47"/>
        <v>22.677925211097708</v>
      </c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</row>
    <row r="305" spans="1:64" s="156" customFormat="1" ht="38.25" x14ac:dyDescent="0.25">
      <c r="A305" s="77" t="s">
        <v>432</v>
      </c>
      <c r="B305" s="33">
        <f t="shared" si="49"/>
        <v>414.6</v>
      </c>
      <c r="C305" s="33">
        <f t="shared" si="50"/>
        <v>95.9</v>
      </c>
      <c r="D305" s="32">
        <f t="shared" si="48"/>
        <v>23.130728412928121</v>
      </c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>
        <v>414.6</v>
      </c>
      <c r="AY305" s="32">
        <v>95.9</v>
      </c>
      <c r="AZ305" s="32">
        <f t="shared" si="47"/>
        <v>23.130728412928121</v>
      </c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</row>
    <row r="306" spans="1:64" s="156" customFormat="1" ht="38.25" x14ac:dyDescent="0.25">
      <c r="A306" s="77" t="s">
        <v>433</v>
      </c>
      <c r="B306" s="33">
        <f t="shared" si="49"/>
        <v>207.3</v>
      </c>
      <c r="C306" s="33">
        <f t="shared" si="50"/>
        <v>43.9</v>
      </c>
      <c r="D306" s="32">
        <f t="shared" si="48"/>
        <v>21.177038109020742</v>
      </c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>
        <v>207.3</v>
      </c>
      <c r="AY306" s="32">
        <v>43.9</v>
      </c>
      <c r="AZ306" s="32">
        <f t="shared" si="47"/>
        <v>21.177038109020742</v>
      </c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</row>
    <row r="307" spans="1:64" s="156" customFormat="1" ht="38.25" x14ac:dyDescent="0.25">
      <c r="A307" s="77" t="s">
        <v>434</v>
      </c>
      <c r="B307" s="33">
        <f t="shared" si="49"/>
        <v>82.9</v>
      </c>
      <c r="C307" s="33">
        <f t="shared" si="50"/>
        <v>18.399999999999999</v>
      </c>
      <c r="D307" s="32">
        <f t="shared" si="48"/>
        <v>22.195416164053071</v>
      </c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>
        <v>82.9</v>
      </c>
      <c r="AY307" s="32">
        <v>18.399999999999999</v>
      </c>
      <c r="AZ307" s="32">
        <f t="shared" si="47"/>
        <v>22.195416164053071</v>
      </c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</row>
    <row r="308" spans="1:64" s="156" customFormat="1" ht="38.25" customHeight="1" x14ac:dyDescent="0.25">
      <c r="A308" s="77" t="s">
        <v>435</v>
      </c>
      <c r="B308" s="33">
        <f t="shared" si="49"/>
        <v>207.3</v>
      </c>
      <c r="C308" s="33">
        <f t="shared" si="50"/>
        <v>34.6</v>
      </c>
      <c r="D308" s="32">
        <f t="shared" si="48"/>
        <v>16.690786300048238</v>
      </c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>
        <v>207.3</v>
      </c>
      <c r="AY308" s="32">
        <v>34.6</v>
      </c>
      <c r="AZ308" s="32">
        <f t="shared" si="47"/>
        <v>16.690786300048238</v>
      </c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</row>
    <row r="309" spans="1:64" s="156" customFormat="1" ht="38.25" x14ac:dyDescent="0.25">
      <c r="A309" s="77" t="s">
        <v>436</v>
      </c>
      <c r="B309" s="33">
        <f t="shared" si="49"/>
        <v>207.3</v>
      </c>
      <c r="C309" s="33">
        <f t="shared" si="50"/>
        <v>30.2</v>
      </c>
      <c r="D309" s="32">
        <f t="shared" si="48"/>
        <v>14.568258562469849</v>
      </c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>
        <v>207.3</v>
      </c>
      <c r="AY309" s="32">
        <v>30.2</v>
      </c>
      <c r="AZ309" s="32">
        <f t="shared" si="47"/>
        <v>14.568258562469849</v>
      </c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</row>
    <row r="310" spans="1:64" s="156" customFormat="1" ht="38.25" x14ac:dyDescent="0.25">
      <c r="A310" s="77" t="s">
        <v>437</v>
      </c>
      <c r="B310" s="33">
        <f t="shared" si="49"/>
        <v>207.3</v>
      </c>
      <c r="C310" s="33">
        <f t="shared" si="50"/>
        <v>45.5</v>
      </c>
      <c r="D310" s="32">
        <f t="shared" si="48"/>
        <v>21.948866377231067</v>
      </c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>
        <v>207.3</v>
      </c>
      <c r="AY310" s="32">
        <v>45.5</v>
      </c>
      <c r="AZ310" s="32">
        <f t="shared" si="47"/>
        <v>21.948866377231067</v>
      </c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</row>
    <row r="311" spans="1:64" s="156" customFormat="1" ht="38.25" x14ac:dyDescent="0.25">
      <c r="A311" s="77" t="s">
        <v>438</v>
      </c>
      <c r="B311" s="33">
        <f t="shared" si="49"/>
        <v>207.3</v>
      </c>
      <c r="C311" s="33">
        <f t="shared" si="50"/>
        <v>33.4</v>
      </c>
      <c r="D311" s="32">
        <f t="shared" si="48"/>
        <v>16.111915098890496</v>
      </c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>
        <v>207.3</v>
      </c>
      <c r="AY311" s="32">
        <v>33.4</v>
      </c>
      <c r="AZ311" s="32">
        <f t="shared" si="47"/>
        <v>16.111915098890496</v>
      </c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</row>
    <row r="312" spans="1:64" s="156" customFormat="1" ht="51" x14ac:dyDescent="0.25">
      <c r="A312" s="77" t="s">
        <v>439</v>
      </c>
      <c r="B312" s="33">
        <f t="shared" si="49"/>
        <v>207.3</v>
      </c>
      <c r="C312" s="33">
        <f t="shared" si="50"/>
        <v>30</v>
      </c>
      <c r="D312" s="32">
        <f t="shared" si="48"/>
        <v>14.471780028943559</v>
      </c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>
        <v>207.3</v>
      </c>
      <c r="AY312" s="32">
        <v>30</v>
      </c>
      <c r="AZ312" s="32">
        <f t="shared" ref="AZ312:AZ362" si="51">AY312/AX312*100</f>
        <v>14.471780028943559</v>
      </c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</row>
    <row r="313" spans="1:64" s="156" customFormat="1" ht="51" x14ac:dyDescent="0.25">
      <c r="A313" s="77" t="s">
        <v>440</v>
      </c>
      <c r="B313" s="33">
        <f t="shared" si="49"/>
        <v>207.3</v>
      </c>
      <c r="C313" s="33">
        <f t="shared" si="50"/>
        <v>30</v>
      </c>
      <c r="D313" s="32">
        <f t="shared" si="48"/>
        <v>14.471780028943559</v>
      </c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>
        <v>207.3</v>
      </c>
      <c r="AY313" s="32">
        <v>30</v>
      </c>
      <c r="AZ313" s="32">
        <f t="shared" si="51"/>
        <v>14.471780028943559</v>
      </c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</row>
    <row r="314" spans="1:64" s="156" customFormat="1" ht="38.25" x14ac:dyDescent="0.25">
      <c r="A314" s="77" t="s">
        <v>441</v>
      </c>
      <c r="B314" s="33">
        <f t="shared" si="49"/>
        <v>207.3</v>
      </c>
      <c r="C314" s="33">
        <f t="shared" si="50"/>
        <v>34.200000000000003</v>
      </c>
      <c r="D314" s="32">
        <f t="shared" si="48"/>
        <v>16.49782923299566</v>
      </c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>
        <v>207.3</v>
      </c>
      <c r="AY314" s="32">
        <v>34.200000000000003</v>
      </c>
      <c r="AZ314" s="32">
        <f t="shared" si="51"/>
        <v>16.49782923299566</v>
      </c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</row>
    <row r="315" spans="1:64" s="156" customFormat="1" ht="38.25" x14ac:dyDescent="0.25">
      <c r="A315" s="77" t="s">
        <v>442</v>
      </c>
      <c r="B315" s="33">
        <f t="shared" si="49"/>
        <v>207.3</v>
      </c>
      <c r="C315" s="33">
        <f t="shared" si="50"/>
        <v>33.4</v>
      </c>
      <c r="D315" s="32">
        <f t="shared" si="48"/>
        <v>16.111915098890496</v>
      </c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>
        <v>207.3</v>
      </c>
      <c r="AY315" s="32">
        <v>33.4</v>
      </c>
      <c r="AZ315" s="32">
        <f t="shared" si="51"/>
        <v>16.111915098890496</v>
      </c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</row>
    <row r="316" spans="1:64" s="156" customFormat="1" ht="38.25" x14ac:dyDescent="0.25">
      <c r="A316" s="77" t="s">
        <v>443</v>
      </c>
      <c r="B316" s="33">
        <f t="shared" si="49"/>
        <v>207.3</v>
      </c>
      <c r="C316" s="33">
        <f t="shared" si="50"/>
        <v>29.4</v>
      </c>
      <c r="D316" s="32">
        <f t="shared" si="48"/>
        <v>14.182344428364688</v>
      </c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>
        <v>207.3</v>
      </c>
      <c r="AY316" s="32">
        <v>29.4</v>
      </c>
      <c r="AZ316" s="32">
        <f t="shared" si="51"/>
        <v>14.182344428364688</v>
      </c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</row>
    <row r="317" spans="1:64" s="156" customFormat="1" ht="38.25" x14ac:dyDescent="0.25">
      <c r="A317" s="77" t="s">
        <v>444</v>
      </c>
      <c r="B317" s="33">
        <f t="shared" si="49"/>
        <v>207.3</v>
      </c>
      <c r="C317" s="33">
        <f t="shared" si="50"/>
        <v>32.700000000000003</v>
      </c>
      <c r="D317" s="32">
        <f t="shared" si="48"/>
        <v>15.774240231548481</v>
      </c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>
        <v>207.3</v>
      </c>
      <c r="AY317" s="32">
        <v>32.700000000000003</v>
      </c>
      <c r="AZ317" s="32">
        <f t="shared" si="51"/>
        <v>15.774240231548481</v>
      </c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</row>
    <row r="318" spans="1:64" s="156" customFormat="1" ht="38.25" x14ac:dyDescent="0.25">
      <c r="A318" s="77" t="s">
        <v>445</v>
      </c>
      <c r="B318" s="33">
        <f t="shared" si="49"/>
        <v>207.3</v>
      </c>
      <c r="C318" s="33">
        <f t="shared" si="50"/>
        <v>43.3</v>
      </c>
      <c r="D318" s="32">
        <f t="shared" si="48"/>
        <v>20.887602508441869</v>
      </c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>
        <v>207.3</v>
      </c>
      <c r="AY318" s="32">
        <v>43.3</v>
      </c>
      <c r="AZ318" s="32">
        <f t="shared" si="51"/>
        <v>20.887602508441869</v>
      </c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</row>
    <row r="319" spans="1:64" s="156" customFormat="1" ht="51" x14ac:dyDescent="0.25">
      <c r="A319" s="77" t="s">
        <v>446</v>
      </c>
      <c r="B319" s="33">
        <f t="shared" si="49"/>
        <v>207.3</v>
      </c>
      <c r="C319" s="33">
        <f t="shared" si="50"/>
        <v>37.299999999999997</v>
      </c>
      <c r="D319" s="32">
        <f t="shared" si="48"/>
        <v>17.993246502653157</v>
      </c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>
        <v>207.3</v>
      </c>
      <c r="AY319" s="32">
        <v>37.299999999999997</v>
      </c>
      <c r="AZ319" s="32">
        <f t="shared" si="51"/>
        <v>17.993246502653157</v>
      </c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</row>
    <row r="320" spans="1:64" s="156" customFormat="1" ht="38.25" x14ac:dyDescent="0.25">
      <c r="A320" s="77" t="s">
        <v>447</v>
      </c>
      <c r="B320" s="33">
        <f t="shared" si="49"/>
        <v>207.3</v>
      </c>
      <c r="C320" s="33">
        <f t="shared" si="50"/>
        <v>33.1</v>
      </c>
      <c r="D320" s="32">
        <f t="shared" si="48"/>
        <v>15.967197298601061</v>
      </c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>
        <v>207.3</v>
      </c>
      <c r="AY320" s="32">
        <v>33.1</v>
      </c>
      <c r="AZ320" s="32">
        <f t="shared" si="51"/>
        <v>15.967197298601061</v>
      </c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</row>
    <row r="321" spans="1:64" s="156" customFormat="1" ht="38.25" x14ac:dyDescent="0.25">
      <c r="A321" s="77" t="s">
        <v>448</v>
      </c>
      <c r="B321" s="33">
        <f t="shared" si="49"/>
        <v>0</v>
      </c>
      <c r="C321" s="33">
        <f t="shared" si="50"/>
        <v>0</v>
      </c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</row>
    <row r="322" spans="1:64" s="156" customFormat="1" ht="38.25" x14ac:dyDescent="0.25">
      <c r="A322" s="77" t="s">
        <v>449</v>
      </c>
      <c r="B322" s="33">
        <f t="shared" si="49"/>
        <v>82.9</v>
      </c>
      <c r="C322" s="33">
        <f t="shared" si="50"/>
        <v>13.1</v>
      </c>
      <c r="D322" s="32">
        <f t="shared" si="48"/>
        <v>15.8021712907117</v>
      </c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>
        <v>82.9</v>
      </c>
      <c r="AY322" s="32">
        <v>13.1</v>
      </c>
      <c r="AZ322" s="32">
        <f t="shared" si="51"/>
        <v>15.8021712907117</v>
      </c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</row>
    <row r="323" spans="1:64" s="156" customFormat="1" ht="38.25" x14ac:dyDescent="0.25">
      <c r="A323" s="77" t="s">
        <v>450</v>
      </c>
      <c r="B323" s="33">
        <f t="shared" si="49"/>
        <v>82.9</v>
      </c>
      <c r="C323" s="33">
        <f t="shared" si="50"/>
        <v>13.6</v>
      </c>
      <c r="D323" s="32">
        <f t="shared" si="48"/>
        <v>16.405307599517492</v>
      </c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>
        <v>82.9</v>
      </c>
      <c r="AY323" s="32">
        <v>13.6</v>
      </c>
      <c r="AZ323" s="32">
        <f t="shared" si="51"/>
        <v>16.405307599517492</v>
      </c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</row>
    <row r="324" spans="1:64" s="156" customFormat="1" ht="38.25" x14ac:dyDescent="0.25">
      <c r="A324" s="77" t="s">
        <v>451</v>
      </c>
      <c r="B324" s="33">
        <f t="shared" si="49"/>
        <v>0</v>
      </c>
      <c r="C324" s="33">
        <f t="shared" si="50"/>
        <v>0</v>
      </c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</row>
    <row r="325" spans="1:64" s="156" customFormat="1" ht="38.25" x14ac:dyDescent="0.25">
      <c r="A325" s="77" t="s">
        <v>452</v>
      </c>
      <c r="B325" s="33">
        <f t="shared" si="49"/>
        <v>207.3</v>
      </c>
      <c r="C325" s="33">
        <f t="shared" si="50"/>
        <v>29.7</v>
      </c>
      <c r="D325" s="32">
        <f t="shared" si="48"/>
        <v>14.327062228654123</v>
      </c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>
        <v>207.3</v>
      </c>
      <c r="AY325" s="32">
        <v>29.7</v>
      </c>
      <c r="AZ325" s="32">
        <f t="shared" si="51"/>
        <v>14.327062228654123</v>
      </c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</row>
    <row r="326" spans="1:64" s="156" customFormat="1" ht="38.25" x14ac:dyDescent="0.25">
      <c r="A326" s="77" t="s">
        <v>453</v>
      </c>
      <c r="B326" s="33">
        <f t="shared" si="49"/>
        <v>82.9</v>
      </c>
      <c r="C326" s="33">
        <f t="shared" si="50"/>
        <v>13.1</v>
      </c>
      <c r="D326" s="32">
        <f t="shared" si="48"/>
        <v>15.8021712907117</v>
      </c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>
        <v>82.9</v>
      </c>
      <c r="AY326" s="32">
        <v>13.1</v>
      </c>
      <c r="AZ326" s="32">
        <f t="shared" si="51"/>
        <v>15.8021712907117</v>
      </c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</row>
    <row r="327" spans="1:64" s="156" customFormat="1" ht="38.25" x14ac:dyDescent="0.25">
      <c r="A327" s="77" t="s">
        <v>454</v>
      </c>
      <c r="B327" s="33">
        <f t="shared" si="49"/>
        <v>207.3</v>
      </c>
      <c r="C327" s="33">
        <f t="shared" si="50"/>
        <v>35.4</v>
      </c>
      <c r="D327" s="32">
        <f t="shared" si="48"/>
        <v>17.076700434153398</v>
      </c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>
        <v>207.3</v>
      </c>
      <c r="AY327" s="32">
        <v>35.4</v>
      </c>
      <c r="AZ327" s="32">
        <f t="shared" si="51"/>
        <v>17.076700434153398</v>
      </c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</row>
    <row r="328" spans="1:64" s="156" customFormat="1" ht="38.25" x14ac:dyDescent="0.25">
      <c r="A328" s="77" t="s">
        <v>455</v>
      </c>
      <c r="B328" s="33">
        <f t="shared" si="49"/>
        <v>207.3</v>
      </c>
      <c r="C328" s="33">
        <f t="shared" si="50"/>
        <v>29.1</v>
      </c>
      <c r="D328" s="32">
        <f t="shared" si="48"/>
        <v>14.037626628075254</v>
      </c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>
        <v>207.3</v>
      </c>
      <c r="AY328" s="32">
        <v>29.1</v>
      </c>
      <c r="AZ328" s="32">
        <f t="shared" si="51"/>
        <v>14.037626628075254</v>
      </c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</row>
    <row r="329" spans="1:64" s="156" customFormat="1" ht="38.25" x14ac:dyDescent="0.25">
      <c r="A329" s="77" t="s">
        <v>456</v>
      </c>
      <c r="B329" s="33">
        <f t="shared" si="49"/>
        <v>207.3</v>
      </c>
      <c r="C329" s="33">
        <f t="shared" si="50"/>
        <v>30.9</v>
      </c>
      <c r="D329" s="32">
        <f t="shared" si="48"/>
        <v>14.905933429811865</v>
      </c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>
        <v>207.3</v>
      </c>
      <c r="AY329" s="32">
        <v>30.9</v>
      </c>
      <c r="AZ329" s="32">
        <f t="shared" si="51"/>
        <v>14.905933429811865</v>
      </c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</row>
    <row r="330" spans="1:64" s="156" customFormat="1" ht="38.25" x14ac:dyDescent="0.25">
      <c r="A330" s="77" t="s">
        <v>457</v>
      </c>
      <c r="B330" s="33">
        <f t="shared" si="49"/>
        <v>207.3</v>
      </c>
      <c r="C330" s="33">
        <f t="shared" si="50"/>
        <v>19.5</v>
      </c>
      <c r="D330" s="32">
        <f t="shared" ref="D330:D362" si="52">C330/B330*100</f>
        <v>9.4066570188133127</v>
      </c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>
        <v>207.3</v>
      </c>
      <c r="AY330" s="32">
        <v>19.5</v>
      </c>
      <c r="AZ330" s="32">
        <f t="shared" si="51"/>
        <v>9.4066570188133127</v>
      </c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</row>
    <row r="331" spans="1:64" s="156" customFormat="1" ht="38.25" x14ac:dyDescent="0.25">
      <c r="A331" s="77" t="s">
        <v>458</v>
      </c>
      <c r="B331" s="33">
        <f t="shared" si="49"/>
        <v>82.9</v>
      </c>
      <c r="C331" s="33">
        <f t="shared" si="50"/>
        <v>28.7</v>
      </c>
      <c r="D331" s="32">
        <f t="shared" si="52"/>
        <v>34.620024125452346</v>
      </c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>
        <v>82.9</v>
      </c>
      <c r="AY331" s="32">
        <v>28.7</v>
      </c>
      <c r="AZ331" s="32">
        <f t="shared" si="51"/>
        <v>34.620024125452346</v>
      </c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</row>
    <row r="332" spans="1:64" s="156" customFormat="1" ht="38.25" x14ac:dyDescent="0.25">
      <c r="A332" s="77" t="s">
        <v>459</v>
      </c>
      <c r="B332" s="33">
        <f t="shared" ref="B332:B364" si="53">E332+H332+K332+N332+Q332+T332+W332+Z332+AC332+AF332+AI332+AL332+AO332+AR332+AU332+AX332+BA332+BD332+BG332+BJ332</f>
        <v>207.3</v>
      </c>
      <c r="C332" s="33">
        <f t="shared" ref="C332:C364" si="54">F332+I332+L332+O332+R332+U332+X332+AA332+AD332+AG332+AJ332+AM332+AP332+AS332+AV332+AY332+BB332+BE332+BH332+BK332</f>
        <v>11.7</v>
      </c>
      <c r="D332" s="32">
        <f t="shared" si="52"/>
        <v>5.6439942112879882</v>
      </c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>
        <v>207.3</v>
      </c>
      <c r="AY332" s="32">
        <v>11.7</v>
      </c>
      <c r="AZ332" s="32">
        <f t="shared" si="51"/>
        <v>5.6439942112879882</v>
      </c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</row>
    <row r="333" spans="1:64" s="156" customFormat="1" ht="51" x14ac:dyDescent="0.25">
      <c r="A333" s="77" t="s">
        <v>460</v>
      </c>
      <c r="B333" s="33">
        <f t="shared" si="53"/>
        <v>207.3</v>
      </c>
      <c r="C333" s="33">
        <f t="shared" si="54"/>
        <v>29.4</v>
      </c>
      <c r="D333" s="32">
        <f t="shared" si="52"/>
        <v>14.182344428364688</v>
      </c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>
        <v>207.3</v>
      </c>
      <c r="AY333" s="32">
        <v>29.4</v>
      </c>
      <c r="AZ333" s="32">
        <f t="shared" si="51"/>
        <v>14.182344428364688</v>
      </c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</row>
    <row r="334" spans="1:64" s="156" customFormat="1" ht="51" x14ac:dyDescent="0.25">
      <c r="A334" s="77" t="s">
        <v>461</v>
      </c>
      <c r="B334" s="33">
        <f t="shared" si="53"/>
        <v>0</v>
      </c>
      <c r="C334" s="33">
        <f t="shared" si="54"/>
        <v>0</v>
      </c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</row>
    <row r="335" spans="1:64" s="156" customFormat="1" ht="38.25" x14ac:dyDescent="0.25">
      <c r="A335" s="77" t="s">
        <v>462</v>
      </c>
      <c r="B335" s="33">
        <f t="shared" si="53"/>
        <v>0</v>
      </c>
      <c r="C335" s="33">
        <f t="shared" si="54"/>
        <v>0</v>
      </c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</row>
    <row r="336" spans="1:64" s="156" customFormat="1" ht="38.25" x14ac:dyDescent="0.25">
      <c r="A336" s="77" t="s">
        <v>463</v>
      </c>
      <c r="B336" s="33">
        <f t="shared" si="53"/>
        <v>82.9</v>
      </c>
      <c r="C336" s="33">
        <f t="shared" si="54"/>
        <v>13.5</v>
      </c>
      <c r="D336" s="32">
        <f t="shared" si="52"/>
        <v>16.284680337756331</v>
      </c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>
        <v>82.9</v>
      </c>
      <c r="AY336" s="32">
        <v>13.5</v>
      </c>
      <c r="AZ336" s="32">
        <f t="shared" si="51"/>
        <v>16.284680337756331</v>
      </c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</row>
    <row r="337" spans="1:64" s="156" customFormat="1" ht="38.25" x14ac:dyDescent="0.25">
      <c r="A337" s="77" t="s">
        <v>464</v>
      </c>
      <c r="B337" s="33">
        <f t="shared" si="53"/>
        <v>207.3</v>
      </c>
      <c r="C337" s="33">
        <f t="shared" si="54"/>
        <v>33.9</v>
      </c>
      <c r="D337" s="32">
        <f t="shared" si="52"/>
        <v>16.353111432706221</v>
      </c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>
        <v>207.3</v>
      </c>
      <c r="AY337" s="32">
        <v>33.9</v>
      </c>
      <c r="AZ337" s="32">
        <f t="shared" si="51"/>
        <v>16.353111432706221</v>
      </c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</row>
    <row r="338" spans="1:64" s="156" customFormat="1" ht="38.25" x14ac:dyDescent="0.25">
      <c r="A338" s="77" t="s">
        <v>465</v>
      </c>
      <c r="B338" s="33">
        <f t="shared" si="53"/>
        <v>82.9</v>
      </c>
      <c r="C338" s="33">
        <f t="shared" si="54"/>
        <v>13.5</v>
      </c>
      <c r="D338" s="32">
        <f t="shared" si="52"/>
        <v>16.284680337756331</v>
      </c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>
        <v>82.9</v>
      </c>
      <c r="AY338" s="32">
        <v>13.5</v>
      </c>
      <c r="AZ338" s="32">
        <f t="shared" si="51"/>
        <v>16.284680337756331</v>
      </c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</row>
    <row r="339" spans="1:64" s="156" customFormat="1" ht="38.25" x14ac:dyDescent="0.25">
      <c r="A339" s="77" t="s">
        <v>466</v>
      </c>
      <c r="B339" s="33">
        <f t="shared" si="53"/>
        <v>207.3</v>
      </c>
      <c r="C339" s="33">
        <f t="shared" si="54"/>
        <v>33.799999999999997</v>
      </c>
      <c r="D339" s="32">
        <f t="shared" si="52"/>
        <v>16.304872165943078</v>
      </c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>
        <v>207.3</v>
      </c>
      <c r="AY339" s="32">
        <v>33.799999999999997</v>
      </c>
      <c r="AZ339" s="32">
        <f t="shared" si="51"/>
        <v>16.304872165943078</v>
      </c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</row>
    <row r="340" spans="1:64" s="156" customFormat="1" ht="38.25" x14ac:dyDescent="0.25">
      <c r="A340" s="77" t="s">
        <v>467</v>
      </c>
      <c r="B340" s="33">
        <f t="shared" si="53"/>
        <v>0</v>
      </c>
      <c r="C340" s="33">
        <f t="shared" si="54"/>
        <v>0</v>
      </c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</row>
    <row r="341" spans="1:64" s="156" customFormat="1" ht="51" x14ac:dyDescent="0.25">
      <c r="A341" s="77" t="s">
        <v>468</v>
      </c>
      <c r="B341" s="33">
        <f t="shared" si="53"/>
        <v>82.9</v>
      </c>
      <c r="C341" s="33">
        <f t="shared" si="54"/>
        <v>13.7</v>
      </c>
      <c r="D341" s="32">
        <f t="shared" si="52"/>
        <v>16.525934861278646</v>
      </c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>
        <v>82.9</v>
      </c>
      <c r="AY341" s="32">
        <v>13.7</v>
      </c>
      <c r="AZ341" s="32">
        <f t="shared" si="51"/>
        <v>16.525934861278646</v>
      </c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</row>
    <row r="342" spans="1:64" s="156" customFormat="1" ht="38.25" x14ac:dyDescent="0.25">
      <c r="A342" s="77" t="s">
        <v>469</v>
      </c>
      <c r="B342" s="33">
        <f t="shared" si="53"/>
        <v>207.3</v>
      </c>
      <c r="C342" s="33">
        <f t="shared" si="54"/>
        <v>35.37312</v>
      </c>
      <c r="D342" s="32">
        <f t="shared" si="52"/>
        <v>17.063733719247466</v>
      </c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>
        <v>207.3</v>
      </c>
      <c r="AY342" s="32">
        <v>35.37312</v>
      </c>
      <c r="AZ342" s="32">
        <f t="shared" si="51"/>
        <v>17.063733719247466</v>
      </c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</row>
    <row r="343" spans="1:64" s="156" customFormat="1" ht="38.25" x14ac:dyDescent="0.25">
      <c r="A343" s="77" t="s">
        <v>470</v>
      </c>
      <c r="B343" s="33">
        <f t="shared" si="53"/>
        <v>82.9</v>
      </c>
      <c r="C343" s="33">
        <f t="shared" si="54"/>
        <v>13.74924</v>
      </c>
      <c r="D343" s="32">
        <f t="shared" si="52"/>
        <v>16.585331724969844</v>
      </c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>
        <v>82.9</v>
      </c>
      <c r="AY343" s="32">
        <v>13.74924</v>
      </c>
      <c r="AZ343" s="32">
        <f t="shared" si="51"/>
        <v>16.585331724969844</v>
      </c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</row>
    <row r="344" spans="1:64" s="156" customFormat="1" ht="38.25" x14ac:dyDescent="0.25">
      <c r="A344" s="77" t="s">
        <v>471</v>
      </c>
      <c r="B344" s="33">
        <f t="shared" si="53"/>
        <v>82.9</v>
      </c>
      <c r="C344" s="33">
        <f t="shared" si="54"/>
        <v>13.749229999999999</v>
      </c>
      <c r="D344" s="32">
        <f t="shared" si="52"/>
        <v>16.585319662243663</v>
      </c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>
        <v>82.9</v>
      </c>
      <c r="AY344" s="32">
        <v>13.749229999999999</v>
      </c>
      <c r="AZ344" s="32">
        <f t="shared" si="51"/>
        <v>16.585319662243663</v>
      </c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</row>
    <row r="345" spans="1:64" s="156" customFormat="1" ht="38.25" x14ac:dyDescent="0.25">
      <c r="A345" s="77" t="s">
        <v>472</v>
      </c>
      <c r="B345" s="33">
        <f t="shared" si="53"/>
        <v>414.6</v>
      </c>
      <c r="C345" s="33">
        <f t="shared" si="54"/>
        <v>66.176240000000007</v>
      </c>
      <c r="D345" s="32">
        <f t="shared" si="52"/>
        <v>15.961466473709601</v>
      </c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>
        <v>414.6</v>
      </c>
      <c r="AY345" s="32">
        <v>66.176240000000007</v>
      </c>
      <c r="AZ345" s="32">
        <f t="shared" si="51"/>
        <v>15.961466473709601</v>
      </c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</row>
    <row r="346" spans="1:64" s="156" customFormat="1" ht="38.25" x14ac:dyDescent="0.25">
      <c r="A346" s="77" t="s">
        <v>473</v>
      </c>
      <c r="B346" s="33">
        <f t="shared" si="53"/>
        <v>82.9</v>
      </c>
      <c r="C346" s="33">
        <f t="shared" si="54"/>
        <v>13.7</v>
      </c>
      <c r="D346" s="32">
        <f t="shared" si="52"/>
        <v>16.525934861278646</v>
      </c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>
        <v>82.9</v>
      </c>
      <c r="AY346" s="32">
        <v>13.7</v>
      </c>
      <c r="AZ346" s="32">
        <f t="shared" si="51"/>
        <v>16.525934861278646</v>
      </c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</row>
    <row r="347" spans="1:64" s="156" customFormat="1" ht="38.25" x14ac:dyDescent="0.25">
      <c r="A347" s="77" t="s">
        <v>474</v>
      </c>
      <c r="B347" s="33">
        <f t="shared" si="53"/>
        <v>82.9</v>
      </c>
      <c r="C347" s="33">
        <f t="shared" si="54"/>
        <v>13.7</v>
      </c>
      <c r="D347" s="32">
        <f t="shared" si="52"/>
        <v>16.525934861278646</v>
      </c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>
        <v>82.9</v>
      </c>
      <c r="AY347" s="32">
        <v>13.7</v>
      </c>
      <c r="AZ347" s="32">
        <f t="shared" si="51"/>
        <v>16.525934861278646</v>
      </c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</row>
    <row r="348" spans="1:64" s="156" customFormat="1" ht="38.25" x14ac:dyDescent="0.25">
      <c r="A348" s="77" t="s">
        <v>475</v>
      </c>
      <c r="B348" s="33">
        <f t="shared" si="53"/>
        <v>82.9</v>
      </c>
      <c r="C348" s="33">
        <f t="shared" si="54"/>
        <v>13.7</v>
      </c>
      <c r="D348" s="32">
        <f t="shared" si="52"/>
        <v>16.525934861278646</v>
      </c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>
        <v>82.9</v>
      </c>
      <c r="AY348" s="32">
        <v>13.7</v>
      </c>
      <c r="AZ348" s="32">
        <f t="shared" si="51"/>
        <v>16.525934861278646</v>
      </c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</row>
    <row r="349" spans="1:64" s="156" customFormat="1" ht="38.25" x14ac:dyDescent="0.25">
      <c r="A349" s="77" t="s">
        <v>476</v>
      </c>
      <c r="B349" s="33">
        <f t="shared" si="53"/>
        <v>82.9</v>
      </c>
      <c r="C349" s="33">
        <f t="shared" si="54"/>
        <v>13.74924</v>
      </c>
      <c r="D349" s="32">
        <f t="shared" si="52"/>
        <v>16.585331724969844</v>
      </c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>
        <v>82.9</v>
      </c>
      <c r="AY349" s="32">
        <v>13.74924</v>
      </c>
      <c r="AZ349" s="32">
        <f t="shared" si="51"/>
        <v>16.585331724969844</v>
      </c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</row>
    <row r="350" spans="1:64" s="156" customFormat="1" ht="38.25" x14ac:dyDescent="0.25">
      <c r="A350" s="77" t="s">
        <v>477</v>
      </c>
      <c r="B350" s="33">
        <f t="shared" si="53"/>
        <v>207.3</v>
      </c>
      <c r="C350" s="33">
        <f t="shared" si="54"/>
        <v>43.502879999999998</v>
      </c>
      <c r="D350" s="32">
        <f t="shared" si="52"/>
        <v>20.985470332850937</v>
      </c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>
        <v>207.3</v>
      </c>
      <c r="AY350" s="32">
        <v>43.502879999999998</v>
      </c>
      <c r="AZ350" s="32">
        <f t="shared" si="51"/>
        <v>20.985470332850937</v>
      </c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</row>
    <row r="351" spans="1:64" s="156" customFormat="1" ht="38.25" x14ac:dyDescent="0.25">
      <c r="A351" s="77" t="s">
        <v>478</v>
      </c>
      <c r="B351" s="33">
        <f t="shared" si="53"/>
        <v>82.9</v>
      </c>
      <c r="C351" s="33">
        <f t="shared" si="54"/>
        <v>13.74924</v>
      </c>
      <c r="D351" s="32">
        <f t="shared" si="52"/>
        <v>16.585331724969844</v>
      </c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>
        <v>82.9</v>
      </c>
      <c r="AY351" s="32">
        <v>13.74924</v>
      </c>
      <c r="AZ351" s="32">
        <f t="shared" si="51"/>
        <v>16.585331724969844</v>
      </c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</row>
    <row r="352" spans="1:64" s="156" customFormat="1" ht="38.25" x14ac:dyDescent="0.25">
      <c r="A352" s="77" t="s">
        <v>479</v>
      </c>
      <c r="B352" s="33">
        <f t="shared" si="53"/>
        <v>207.3</v>
      </c>
      <c r="C352" s="33">
        <f t="shared" si="54"/>
        <v>33.87312</v>
      </c>
      <c r="D352" s="32">
        <f t="shared" si="52"/>
        <v>16.340144717800289</v>
      </c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>
        <v>207.3</v>
      </c>
      <c r="AY352" s="32">
        <v>33.87312</v>
      </c>
      <c r="AZ352" s="32">
        <f t="shared" si="51"/>
        <v>16.340144717800289</v>
      </c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</row>
    <row r="353" spans="1:64" s="156" customFormat="1" ht="38.25" x14ac:dyDescent="0.25">
      <c r="A353" s="77" t="s">
        <v>480</v>
      </c>
      <c r="B353" s="33">
        <f t="shared" si="53"/>
        <v>82.9</v>
      </c>
      <c r="C353" s="33">
        <f t="shared" si="54"/>
        <v>13.742459999999999</v>
      </c>
      <c r="D353" s="32">
        <f t="shared" si="52"/>
        <v>16.577153196622437</v>
      </c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>
        <v>82.9</v>
      </c>
      <c r="AY353" s="32">
        <v>13.742459999999999</v>
      </c>
      <c r="AZ353" s="32">
        <f t="shared" si="51"/>
        <v>16.577153196622437</v>
      </c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</row>
    <row r="354" spans="1:64" s="156" customFormat="1" ht="38.25" x14ac:dyDescent="0.25">
      <c r="A354" s="77" t="s">
        <v>481</v>
      </c>
      <c r="B354" s="33">
        <f t="shared" si="53"/>
        <v>82.9</v>
      </c>
      <c r="C354" s="33">
        <f t="shared" si="54"/>
        <v>13.313000000000001</v>
      </c>
      <c r="D354" s="32">
        <f t="shared" si="52"/>
        <v>16.059107358262967</v>
      </c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>
        <v>82.9</v>
      </c>
      <c r="AY354" s="32">
        <v>13.313000000000001</v>
      </c>
      <c r="AZ354" s="32">
        <f t="shared" si="51"/>
        <v>16.059107358262967</v>
      </c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</row>
    <row r="355" spans="1:64" s="156" customFormat="1" ht="38.25" x14ac:dyDescent="0.25">
      <c r="A355" s="77" t="s">
        <v>482</v>
      </c>
      <c r="B355" s="33">
        <f t="shared" si="53"/>
        <v>82.9</v>
      </c>
      <c r="C355" s="33">
        <f t="shared" si="54"/>
        <v>13.607839999999999</v>
      </c>
      <c r="D355" s="32">
        <f t="shared" si="52"/>
        <v>16.414764776839561</v>
      </c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>
        <v>82.9</v>
      </c>
      <c r="AY355" s="32">
        <v>13.607839999999999</v>
      </c>
      <c r="AZ355" s="32">
        <f t="shared" si="51"/>
        <v>16.414764776839561</v>
      </c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</row>
    <row r="356" spans="1:64" s="156" customFormat="1" ht="38.25" x14ac:dyDescent="0.25">
      <c r="A356" s="77" t="s">
        <v>483</v>
      </c>
      <c r="B356" s="33">
        <f t="shared" si="53"/>
        <v>82.9</v>
      </c>
      <c r="C356" s="33">
        <f t="shared" si="54"/>
        <v>13.27528</v>
      </c>
      <c r="D356" s="32">
        <f t="shared" si="52"/>
        <v>16.013606755126659</v>
      </c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>
        <v>82.9</v>
      </c>
      <c r="AY356" s="32">
        <v>13.27528</v>
      </c>
      <c r="AZ356" s="32">
        <f t="shared" si="51"/>
        <v>16.013606755126659</v>
      </c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</row>
    <row r="357" spans="1:64" s="156" customFormat="1" ht="51" x14ac:dyDescent="0.25">
      <c r="A357" s="77" t="s">
        <v>484</v>
      </c>
      <c r="B357" s="33">
        <f t="shared" si="53"/>
        <v>207.3</v>
      </c>
      <c r="C357" s="33">
        <f t="shared" si="54"/>
        <v>33.218879999999999</v>
      </c>
      <c r="D357" s="32">
        <f t="shared" si="52"/>
        <v>16.024544138929087</v>
      </c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>
        <v>207.3</v>
      </c>
      <c r="AY357" s="32">
        <v>33.218879999999999</v>
      </c>
      <c r="AZ357" s="32">
        <f t="shared" si="51"/>
        <v>16.024544138929087</v>
      </c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</row>
    <row r="358" spans="1:64" s="156" customFormat="1" ht="38.25" x14ac:dyDescent="0.25">
      <c r="A358" s="77" t="s">
        <v>485</v>
      </c>
      <c r="B358" s="33">
        <f t="shared" si="53"/>
        <v>414.6</v>
      </c>
      <c r="C358" s="33">
        <f t="shared" si="54"/>
        <v>82.820050000000009</v>
      </c>
      <c r="D358" s="32">
        <f t="shared" si="52"/>
        <v>19.97589242643512</v>
      </c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>
        <v>414.6</v>
      </c>
      <c r="AY358" s="32">
        <v>82.820050000000009</v>
      </c>
      <c r="AZ358" s="32">
        <f t="shared" si="51"/>
        <v>19.97589242643512</v>
      </c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</row>
    <row r="359" spans="1:64" s="156" customFormat="1" ht="38.25" x14ac:dyDescent="0.25">
      <c r="A359" s="77" t="s">
        <v>486</v>
      </c>
      <c r="B359" s="33">
        <f t="shared" si="53"/>
        <v>414.6</v>
      </c>
      <c r="C359" s="33">
        <f t="shared" si="54"/>
        <v>69.627289999999988</v>
      </c>
      <c r="D359" s="32">
        <f t="shared" si="52"/>
        <v>16.793847081524358</v>
      </c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>
        <v>414.6</v>
      </c>
      <c r="AY359" s="32">
        <v>69.627289999999988</v>
      </c>
      <c r="AZ359" s="32">
        <f t="shared" si="51"/>
        <v>16.793847081524358</v>
      </c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</row>
    <row r="360" spans="1:64" s="156" customFormat="1" ht="38.25" x14ac:dyDescent="0.25">
      <c r="A360" s="77" t="s">
        <v>487</v>
      </c>
      <c r="B360" s="33">
        <f t="shared" si="53"/>
        <v>621.9</v>
      </c>
      <c r="C360" s="33">
        <f t="shared" si="54"/>
        <v>104.7</v>
      </c>
      <c r="D360" s="32">
        <f t="shared" si="52"/>
        <v>16.835504100337676</v>
      </c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>
        <v>621.9</v>
      </c>
      <c r="AY360" s="32">
        <v>104.7</v>
      </c>
      <c r="AZ360" s="32">
        <f t="shared" si="51"/>
        <v>16.835504100337676</v>
      </c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</row>
    <row r="361" spans="1:64" s="156" customFormat="1" ht="38.25" customHeight="1" x14ac:dyDescent="0.25">
      <c r="A361" s="77" t="s">
        <v>488</v>
      </c>
      <c r="B361" s="33">
        <f t="shared" si="53"/>
        <v>823.1</v>
      </c>
      <c r="C361" s="33">
        <f t="shared" si="54"/>
        <v>139</v>
      </c>
      <c r="D361" s="32">
        <f t="shared" si="52"/>
        <v>16.887376989430201</v>
      </c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>
        <v>823.1</v>
      </c>
      <c r="AY361" s="32">
        <v>139</v>
      </c>
      <c r="AZ361" s="32">
        <f t="shared" si="51"/>
        <v>16.887376989430201</v>
      </c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</row>
    <row r="362" spans="1:64" s="156" customFormat="1" ht="38.25" x14ac:dyDescent="0.25">
      <c r="A362" s="77" t="s">
        <v>489</v>
      </c>
      <c r="B362" s="33">
        <f t="shared" si="53"/>
        <v>207.3</v>
      </c>
      <c r="C362" s="33">
        <f t="shared" si="54"/>
        <v>33.200000000000003</v>
      </c>
      <c r="D362" s="32">
        <f t="shared" si="52"/>
        <v>16.015436565364208</v>
      </c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>
        <v>207.3</v>
      </c>
      <c r="AY362" s="32">
        <v>33.200000000000003</v>
      </c>
      <c r="AZ362" s="32">
        <f t="shared" si="51"/>
        <v>16.015436565364208</v>
      </c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</row>
    <row r="363" spans="1:64" ht="36.75" customHeight="1" x14ac:dyDescent="0.25">
      <c r="A363" s="182" t="s">
        <v>497</v>
      </c>
      <c r="B363" s="56">
        <f t="shared" si="53"/>
        <v>0</v>
      </c>
      <c r="C363" s="56">
        <f t="shared" si="54"/>
        <v>0</v>
      </c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  <c r="AO363" s="73"/>
      <c r="AP363" s="73"/>
      <c r="AQ363" s="73"/>
      <c r="AR363" s="73"/>
      <c r="AS363" s="73"/>
      <c r="AT363" s="73"/>
      <c r="AU363" s="73"/>
      <c r="AV363" s="73"/>
      <c r="AW363" s="73"/>
      <c r="AX363" s="73"/>
      <c r="AY363" s="73"/>
      <c r="AZ363" s="73"/>
      <c r="BA363" s="73"/>
      <c r="BB363" s="73"/>
      <c r="BC363" s="73"/>
      <c r="BD363" s="73"/>
      <c r="BE363" s="73"/>
      <c r="BF363" s="73"/>
      <c r="BG363" s="73"/>
      <c r="BH363" s="73"/>
      <c r="BI363" s="73"/>
      <c r="BJ363" s="73"/>
      <c r="BK363" s="73"/>
      <c r="BL363" s="73"/>
    </row>
    <row r="364" spans="1:64" ht="15.75" x14ac:dyDescent="0.25">
      <c r="A364" s="182" t="s">
        <v>491</v>
      </c>
      <c r="B364" s="56">
        <f t="shared" si="53"/>
        <v>17994701.199999996</v>
      </c>
      <c r="C364" s="56">
        <f t="shared" si="54"/>
        <v>3798775.4644900006</v>
      </c>
      <c r="D364" s="56">
        <f>C364/B364*100</f>
        <v>21.11052260478769</v>
      </c>
      <c r="E364" s="56">
        <f>E49+E10</f>
        <v>76529.899999999994</v>
      </c>
      <c r="F364" s="56">
        <f>F49+F10</f>
        <v>13863.400000000001</v>
      </c>
      <c r="G364" s="56">
        <f>F364/E364*100</f>
        <v>18.115011257038102</v>
      </c>
      <c r="H364" s="56">
        <f>H49+H10</f>
        <v>20793.900000000001</v>
      </c>
      <c r="I364" s="56">
        <f>I49+I10</f>
        <v>4003.8235499999996</v>
      </c>
      <c r="J364" s="56">
        <f>I364/H364*100</f>
        <v>19.254798522643657</v>
      </c>
      <c r="K364" s="56">
        <f>K49+K10</f>
        <v>569313.30000000005</v>
      </c>
      <c r="L364" s="56">
        <f>L49+L10</f>
        <v>127272.22826999999</v>
      </c>
      <c r="M364" s="56">
        <f>L364/K364*100</f>
        <v>22.355393466128401</v>
      </c>
      <c r="N364" s="56">
        <f>N49+N10</f>
        <v>4657270.3999999994</v>
      </c>
      <c r="O364" s="56">
        <f>O49+O10</f>
        <v>881003.00000000012</v>
      </c>
      <c r="P364" s="56">
        <f>O364/N364*100</f>
        <v>18.916724268361147</v>
      </c>
      <c r="Q364" s="56">
        <f>Q49+Q10</f>
        <v>276550.40000000002</v>
      </c>
      <c r="R364" s="56">
        <f>R49+R10</f>
        <v>55525.414699999994</v>
      </c>
      <c r="S364" s="56">
        <f>R364/Q364*100</f>
        <v>20.077864541146926</v>
      </c>
      <c r="T364" s="56">
        <f>T49+T10</f>
        <v>19831.099999999999</v>
      </c>
      <c r="U364" s="56">
        <f>U49+U10</f>
        <v>2995.1092799999997</v>
      </c>
      <c r="V364" s="56">
        <f>U364/T364*100</f>
        <v>15.10309201204169</v>
      </c>
      <c r="W364" s="56">
        <f>W49+W10</f>
        <v>11382111.599999998</v>
      </c>
      <c r="X364" s="56">
        <f>X49+X10</f>
        <v>2395449.2678400003</v>
      </c>
      <c r="Y364" s="56">
        <f>X364/W364*100</f>
        <v>21.045736960090963</v>
      </c>
      <c r="Z364" s="56">
        <f>Z49+Z10</f>
        <v>44828.199999999983</v>
      </c>
      <c r="AA364" s="56">
        <f>AA49+AA10</f>
        <v>9123.7978199999998</v>
      </c>
      <c r="AB364" s="56">
        <f>AA364/Z364*100</f>
        <v>20.352808767695343</v>
      </c>
      <c r="AC364" s="56">
        <f>AC49+AC10</f>
        <v>1869.1999999999998</v>
      </c>
      <c r="AD364" s="56">
        <f>AD49+AD10</f>
        <v>47.6</v>
      </c>
      <c r="AE364" s="56">
        <f t="shared" ref="AE364" si="55">AD364/AC364*100</f>
        <v>2.5465439760325275</v>
      </c>
      <c r="AF364" s="56">
        <f>AF49+AF10</f>
        <v>42172.799999999974</v>
      </c>
      <c r="AG364" s="56">
        <f>AG49+AG10</f>
        <v>8992.1695799999979</v>
      </c>
      <c r="AH364" s="56">
        <f t="shared" ref="AH364" si="56">AG364/AF364*100</f>
        <v>21.322201940587306</v>
      </c>
      <c r="AI364" s="56">
        <f>AI49+AI10</f>
        <v>710621.7</v>
      </c>
      <c r="AJ364" s="56">
        <f>AJ49+AJ10</f>
        <v>262110.8</v>
      </c>
      <c r="AK364" s="56">
        <f t="shared" ref="AK364" si="57">AJ364/AI364*100</f>
        <v>36.884716579862392</v>
      </c>
      <c r="AL364" s="56">
        <f>AL49+AL10</f>
        <v>19235.400000000009</v>
      </c>
      <c r="AM364" s="56">
        <f>AM49+AM10</f>
        <v>3909.4266599999992</v>
      </c>
      <c r="AN364" s="56">
        <f t="shared" ref="AN364" si="58">AM364/AL364*100</f>
        <v>20.324124582800447</v>
      </c>
      <c r="AO364" s="56">
        <f>AO49+AO10</f>
        <v>11582.400000000001</v>
      </c>
      <c r="AP364" s="56">
        <f>AP49+AP10</f>
        <v>2223.6999999999998</v>
      </c>
      <c r="AQ364" s="56">
        <f t="shared" ref="AQ364" si="59">AP364/AO364*100</f>
        <v>19.19895703826495</v>
      </c>
      <c r="AR364" s="56">
        <f>AR49+AR10</f>
        <v>75631.099999999991</v>
      </c>
      <c r="AS364" s="56">
        <f>AS49+AS10</f>
        <v>17961</v>
      </c>
      <c r="AT364" s="56">
        <f t="shared" ref="AT364" si="60">AS364/AR364*100</f>
        <v>23.748167089993405</v>
      </c>
      <c r="AU364" s="56">
        <f>AU49+AU10</f>
        <v>9720</v>
      </c>
      <c r="AV364" s="56">
        <f>AV49+AV10</f>
        <v>2028.1999999999998</v>
      </c>
      <c r="AW364" s="56">
        <f t="shared" ref="AW364" si="61">AV364/AU364*100</f>
        <v>20.86625514403292</v>
      </c>
      <c r="AX364" s="56">
        <f>AX49+AX10+AX54</f>
        <v>44608.500000000153</v>
      </c>
      <c r="AY364" s="56">
        <f>AY49+AY10+AY54</f>
        <v>7507.9523500000023</v>
      </c>
      <c r="AZ364" s="56">
        <f>AY364/AX364*100</f>
        <v>16.830766221684158</v>
      </c>
      <c r="BA364" s="56">
        <f>BA49+BA10</f>
        <v>10200.100000000006</v>
      </c>
      <c r="BB364" s="56">
        <f>BB49+BB10</f>
        <v>1940.1744400000002</v>
      </c>
      <c r="BC364" s="56">
        <f t="shared" ref="BC364" si="62">BB364/BA364*100</f>
        <v>19.021131557533742</v>
      </c>
      <c r="BD364" s="56">
        <f>BD49+BD10</f>
        <v>14771.799999999992</v>
      </c>
      <c r="BE364" s="56">
        <f>BE49+BE10</f>
        <v>2718.6000000000004</v>
      </c>
      <c r="BF364" s="56">
        <f t="shared" ref="BF364" si="63">BE364/BD364*100</f>
        <v>18.403985973273411</v>
      </c>
      <c r="BG364" s="56">
        <f>BG49+BG10</f>
        <v>183.69999999999993</v>
      </c>
      <c r="BH364" s="56">
        <f>BH49+BH10</f>
        <v>0</v>
      </c>
      <c r="BI364" s="56">
        <f t="shared" ref="BI364" si="64">BH364/BG364*100</f>
        <v>0</v>
      </c>
      <c r="BJ364" s="56">
        <f>BJ49+BJ10</f>
        <v>6875.6999999999989</v>
      </c>
      <c r="BK364" s="56">
        <f>BK49+BK10</f>
        <v>99.8</v>
      </c>
      <c r="BL364" s="56">
        <f t="shared" ref="BL364" si="65">BK364/BJ364*100</f>
        <v>1.4514885757086553</v>
      </c>
    </row>
    <row r="365" spans="1:64" ht="15.75" x14ac:dyDescent="0.25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</row>
    <row r="366" spans="1:64" ht="15.75" x14ac:dyDescent="0.25">
      <c r="A366" s="186" t="s">
        <v>612</v>
      </c>
      <c r="B366" s="186"/>
      <c r="C366" s="186"/>
      <c r="D366" s="186"/>
      <c r="E366" s="186"/>
      <c r="F366" s="186"/>
      <c r="G366" s="186"/>
      <c r="H366" s="186"/>
      <c r="I366" s="186"/>
      <c r="J366" s="186"/>
      <c r="K366" s="186"/>
      <c r="L366" s="186"/>
      <c r="M366" s="186"/>
      <c r="N366" s="186"/>
      <c r="O366" s="186"/>
      <c r="P366" s="1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58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</row>
    <row r="367" spans="1:64" ht="15.75" x14ac:dyDescent="0.25">
      <c r="A367" s="186"/>
      <c r="B367" s="186"/>
      <c r="C367" s="186"/>
      <c r="D367" s="186"/>
      <c r="E367" s="186"/>
      <c r="F367" s="186"/>
      <c r="G367" s="186"/>
      <c r="H367" s="186"/>
      <c r="I367" s="186"/>
      <c r="J367" s="186"/>
      <c r="K367" s="186"/>
      <c r="L367" s="186"/>
      <c r="M367" s="186"/>
      <c r="N367" s="186"/>
      <c r="O367" s="186"/>
      <c r="P367" s="1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141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</row>
    <row r="368" spans="1:64" ht="15.75" x14ac:dyDescent="0.25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141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</row>
    <row r="369" spans="1:64" ht="15.75" x14ac:dyDescent="0.25">
      <c r="A369" s="86"/>
      <c r="B369" s="58"/>
      <c r="C369" s="58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</row>
    <row r="370" spans="1:64" ht="15.75" x14ac:dyDescent="0.25">
      <c r="A370" s="86"/>
      <c r="B370" s="144"/>
      <c r="C370" s="144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</row>
    <row r="371" spans="1:64" ht="15.75" x14ac:dyDescent="0.25">
      <c r="A371" s="86"/>
      <c r="B371" s="141"/>
      <c r="C371" s="141"/>
      <c r="D371" s="141"/>
      <c r="E371" s="141"/>
      <c r="F371" s="141"/>
      <c r="G371" s="141"/>
      <c r="H371" s="141"/>
      <c r="I371" s="141"/>
      <c r="J371" s="141"/>
      <c r="K371" s="141"/>
      <c r="L371" s="141"/>
      <c r="M371" s="141"/>
      <c r="N371" s="141"/>
      <c r="O371" s="141"/>
      <c r="P371" s="141"/>
      <c r="Q371" s="141"/>
      <c r="R371" s="141"/>
      <c r="S371" s="141"/>
      <c r="T371" s="141"/>
      <c r="U371" s="141"/>
      <c r="V371" s="141"/>
      <c r="W371" s="141"/>
      <c r="X371" s="141"/>
      <c r="Y371" s="141"/>
      <c r="Z371" s="141"/>
      <c r="AA371" s="141"/>
      <c r="AB371" s="141"/>
      <c r="AC371" s="141"/>
      <c r="AD371" s="141"/>
      <c r="AE371" s="141"/>
      <c r="AF371" s="141"/>
      <c r="AG371" s="141"/>
      <c r="AH371" s="141"/>
      <c r="AI371" s="141"/>
      <c r="AJ371" s="141"/>
      <c r="AK371" s="141"/>
      <c r="AL371" s="141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1"/>
      <c r="AW371" s="141"/>
      <c r="AX371" s="141"/>
      <c r="AY371" s="141"/>
      <c r="AZ371" s="141"/>
      <c r="BA371" s="141"/>
      <c r="BB371" s="141"/>
      <c r="BC371" s="141"/>
      <c r="BD371" s="141"/>
      <c r="BE371" s="141"/>
      <c r="BF371" s="141"/>
      <c r="BG371" s="141"/>
      <c r="BH371" s="141"/>
      <c r="BI371" s="141"/>
      <c r="BJ371" s="141"/>
      <c r="BK371" s="141"/>
      <c r="BL371" s="141"/>
    </row>
    <row r="372" spans="1:64" ht="15.75" x14ac:dyDescent="0.25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</row>
    <row r="373" spans="1:64" ht="15.75" x14ac:dyDescent="0.25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</row>
  </sheetData>
  <mergeCells count="40">
    <mergeCell ref="AR7:BL7"/>
    <mergeCell ref="N8:P8"/>
    <mergeCell ref="K8:M8"/>
    <mergeCell ref="BB6:BC6"/>
    <mergeCell ref="BE6:BF6"/>
    <mergeCell ref="BK6:BL6"/>
    <mergeCell ref="AU8:AW8"/>
    <mergeCell ref="AR8:AT8"/>
    <mergeCell ref="AL8:AN8"/>
    <mergeCell ref="AO8:AQ8"/>
    <mergeCell ref="AI8:AK8"/>
    <mergeCell ref="BJ8:BL8"/>
    <mergeCell ref="BG8:BI8"/>
    <mergeCell ref="BD8:BF8"/>
    <mergeCell ref="BA8:BC8"/>
    <mergeCell ref="AX8:AZ8"/>
    <mergeCell ref="BK1:BL1"/>
    <mergeCell ref="A5:BI5"/>
    <mergeCell ref="AP1:AQ1"/>
    <mergeCell ref="BB1:BC1"/>
    <mergeCell ref="BE1:BF1"/>
    <mergeCell ref="B3:V3"/>
    <mergeCell ref="W3:AO3"/>
    <mergeCell ref="AR3:BK3"/>
    <mergeCell ref="A367:P367"/>
    <mergeCell ref="A366:P366"/>
    <mergeCell ref="A7:A9"/>
    <mergeCell ref="U6:V6"/>
    <mergeCell ref="AP6:AQ6"/>
    <mergeCell ref="Z8:AB8"/>
    <mergeCell ref="AC8:AE8"/>
    <mergeCell ref="Q8:S8"/>
    <mergeCell ref="T8:V8"/>
    <mergeCell ref="W8:Y8"/>
    <mergeCell ref="E7:V7"/>
    <mergeCell ref="B7:D8"/>
    <mergeCell ref="E8:G8"/>
    <mergeCell ref="H8:J8"/>
    <mergeCell ref="AF8:AH8"/>
    <mergeCell ref="W7:AQ7"/>
  </mergeCells>
  <pageMargins left="0.31496062992125984" right="0.31496062992125984" top="0.35433070866141736" bottom="0.35433070866141736" header="0" footer="0"/>
  <pageSetup paperSize="9" scale="28" orientation="portrait" r:id="rId1"/>
  <colBreaks count="2" manualBreakCount="2">
    <brk id="22" max="365" man="1"/>
    <brk id="43" max="3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showZeros="0" view="pageBreakPreview" zoomScale="55" zoomScaleNormal="70" zoomScaleSheetLayoutView="55" workbookViewId="0">
      <pane xSplit="1" ySplit="7" topLeftCell="B8" activePane="bottomRight" state="frozen"/>
      <selection activeCell="P14" sqref="P14"/>
      <selection pane="topRight" activeCell="P14" sqref="P14"/>
      <selection pane="bottomLeft" activeCell="P14" sqref="P14"/>
      <selection pane="bottomRight" activeCell="I133" sqref="I133"/>
    </sheetView>
  </sheetViews>
  <sheetFormatPr defaultRowHeight="14.25" x14ac:dyDescent="0.2"/>
  <cols>
    <col min="1" max="1" width="22.375" customWidth="1"/>
    <col min="2" max="2" width="16.125" style="79" customWidth="1"/>
    <col min="3" max="3" width="13.375" style="79" customWidth="1"/>
    <col min="4" max="4" width="12" style="79" customWidth="1"/>
    <col min="5" max="5" width="16" style="79" customWidth="1"/>
    <col min="6" max="6" width="12.75" style="79" customWidth="1"/>
    <col min="7" max="7" width="12" style="79" customWidth="1"/>
    <col min="8" max="8" width="14.75" style="79" customWidth="1"/>
    <col min="9" max="9" width="13.625" style="79" customWidth="1"/>
    <col min="10" max="10" width="10.875" style="79" customWidth="1"/>
    <col min="11" max="11" width="14.25" style="79" customWidth="1"/>
    <col min="12" max="12" width="10.875" style="79" customWidth="1"/>
    <col min="13" max="13" width="12.25" style="79" customWidth="1"/>
    <col min="14" max="14" width="15.375" style="107" customWidth="1"/>
    <col min="15" max="15" width="10.875" style="107" customWidth="1"/>
    <col min="16" max="16" width="11.75" style="107" customWidth="1"/>
    <col min="17" max="17" width="15.625" style="79" customWidth="1"/>
    <col min="18" max="18" width="12.875" style="79" customWidth="1"/>
    <col min="19" max="19" width="12.125" style="79" customWidth="1"/>
    <col min="20" max="20" width="15" style="107" customWidth="1"/>
    <col min="21" max="21" width="11.375" style="107" customWidth="1"/>
    <col min="22" max="22" width="13.875" style="107" customWidth="1"/>
    <col min="23" max="23" width="14.875" style="79" customWidth="1"/>
    <col min="24" max="24" width="11.375" style="79" customWidth="1"/>
    <col min="25" max="25" width="12.375" style="79" customWidth="1"/>
  </cols>
  <sheetData>
    <row r="1" spans="1:25" x14ac:dyDescent="0.2">
      <c r="X1" s="257"/>
      <c r="Y1" s="257"/>
    </row>
    <row r="2" spans="1:25" ht="28.5" customHeight="1" x14ac:dyDescent="0.2">
      <c r="A2" s="227" t="s">
        <v>590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</row>
    <row r="3" spans="1:25" ht="9.75" hidden="1" customHeight="1" x14ac:dyDescent="0.3">
      <c r="A3" s="259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</row>
    <row r="4" spans="1:25" ht="15" x14ac:dyDescent="0.25">
      <c r="U4" s="119"/>
      <c r="V4" s="119"/>
      <c r="Y4" s="127" t="s">
        <v>115</v>
      </c>
    </row>
    <row r="5" spans="1:25" ht="17.25" customHeight="1" x14ac:dyDescent="0.2">
      <c r="A5" s="260" t="s">
        <v>116</v>
      </c>
      <c r="B5" s="260" t="s">
        <v>538</v>
      </c>
      <c r="C5" s="260"/>
      <c r="D5" s="260"/>
      <c r="E5" s="260" t="s">
        <v>118</v>
      </c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</row>
    <row r="6" spans="1:25" ht="170.25" customHeight="1" x14ac:dyDescent="0.2">
      <c r="A6" s="260"/>
      <c r="B6" s="260"/>
      <c r="C6" s="260"/>
      <c r="D6" s="260"/>
      <c r="E6" s="261" t="s">
        <v>610</v>
      </c>
      <c r="F6" s="261"/>
      <c r="G6" s="261"/>
      <c r="H6" s="261" t="s">
        <v>607</v>
      </c>
      <c r="I6" s="261"/>
      <c r="J6" s="261"/>
      <c r="K6" s="261" t="s">
        <v>539</v>
      </c>
      <c r="L6" s="261"/>
      <c r="M6" s="261"/>
      <c r="N6" s="261" t="s">
        <v>710</v>
      </c>
      <c r="O6" s="261"/>
      <c r="P6" s="261"/>
      <c r="Q6" s="261" t="s">
        <v>540</v>
      </c>
      <c r="R6" s="261"/>
      <c r="S6" s="261"/>
      <c r="T6" s="261" t="s">
        <v>541</v>
      </c>
      <c r="U6" s="261"/>
      <c r="V6" s="261"/>
      <c r="W6" s="261" t="s">
        <v>605</v>
      </c>
      <c r="X6" s="261"/>
      <c r="Y6" s="261"/>
    </row>
    <row r="7" spans="1:25" ht="47.25" x14ac:dyDescent="0.2">
      <c r="A7" s="260"/>
      <c r="B7" s="126" t="s">
        <v>774</v>
      </c>
      <c r="C7" s="126" t="s">
        <v>122</v>
      </c>
      <c r="D7" s="126" t="s">
        <v>123</v>
      </c>
      <c r="E7" s="116" t="s">
        <v>775</v>
      </c>
      <c r="F7" s="116" t="s">
        <v>122</v>
      </c>
      <c r="G7" s="116" t="s">
        <v>123</v>
      </c>
      <c r="H7" s="116" t="s">
        <v>613</v>
      </c>
      <c r="I7" s="116" t="s">
        <v>122</v>
      </c>
      <c r="J7" s="116" t="s">
        <v>123</v>
      </c>
      <c r="K7" s="116" t="s">
        <v>613</v>
      </c>
      <c r="L7" s="116" t="s">
        <v>122</v>
      </c>
      <c r="M7" s="116" t="s">
        <v>123</v>
      </c>
      <c r="N7" s="114" t="s">
        <v>613</v>
      </c>
      <c r="O7" s="114" t="s">
        <v>122</v>
      </c>
      <c r="P7" s="114" t="s">
        <v>123</v>
      </c>
      <c r="Q7" s="116" t="s">
        <v>616</v>
      </c>
      <c r="R7" s="116" t="s">
        <v>542</v>
      </c>
      <c r="S7" s="116" t="s">
        <v>123</v>
      </c>
      <c r="T7" s="114" t="s">
        <v>613</v>
      </c>
      <c r="U7" s="114" t="s">
        <v>542</v>
      </c>
      <c r="V7" s="114" t="s">
        <v>123</v>
      </c>
      <c r="W7" s="116" t="s">
        <v>613</v>
      </c>
      <c r="X7" s="116" t="s">
        <v>542</v>
      </c>
      <c r="Y7" s="116" t="s">
        <v>123</v>
      </c>
    </row>
    <row r="8" spans="1:25" ht="31.5" x14ac:dyDescent="0.25">
      <c r="A8" s="59" t="s">
        <v>124</v>
      </c>
      <c r="B8" s="60">
        <f>E8+H8+K8+Q8+T8+W8</f>
        <v>454889</v>
      </c>
      <c r="C8" s="60">
        <f>F8+I8+L8+R8+U8+X8</f>
        <v>0</v>
      </c>
      <c r="D8" s="60">
        <f>C8/B8*100</f>
        <v>0</v>
      </c>
      <c r="E8" s="60">
        <f>SUM(E9:E46)</f>
        <v>0</v>
      </c>
      <c r="F8" s="60">
        <v>0</v>
      </c>
      <c r="G8" s="60"/>
      <c r="H8" s="60">
        <f>SUM(H9:H46)</f>
        <v>92460</v>
      </c>
      <c r="I8" s="60">
        <f>SUM(I9:I46)</f>
        <v>0</v>
      </c>
      <c r="J8" s="60">
        <f>I8/H8*100</f>
        <v>0</v>
      </c>
      <c r="K8" s="60">
        <f>SUM(K9:K46)</f>
        <v>20447</v>
      </c>
      <c r="L8" s="60">
        <f>SUM(L9:L46)</f>
        <v>0</v>
      </c>
      <c r="M8" s="60">
        <f>L8/K8*100</f>
        <v>0</v>
      </c>
      <c r="N8" s="120"/>
      <c r="O8" s="120"/>
      <c r="P8" s="120"/>
      <c r="Q8" s="60">
        <f>SUM(Q9:Q46)</f>
        <v>24612.400000000005</v>
      </c>
      <c r="R8" s="60">
        <f>SUM(R9:R46)</f>
        <v>0</v>
      </c>
      <c r="S8" s="60"/>
      <c r="T8" s="60">
        <f>SUM(T9:T46)</f>
        <v>317369.59999999998</v>
      </c>
      <c r="U8" s="120">
        <f>SUM(U9:U46)</f>
        <v>0</v>
      </c>
      <c r="V8" s="120">
        <f>U8/T8*100</f>
        <v>0</v>
      </c>
      <c r="W8" s="60">
        <v>0</v>
      </c>
      <c r="X8" s="60">
        <v>0</v>
      </c>
      <c r="Y8" s="60"/>
    </row>
    <row r="9" spans="1:25" ht="15.75" x14ac:dyDescent="0.25">
      <c r="A9" s="31" t="s">
        <v>125</v>
      </c>
      <c r="B9" s="32">
        <f>E9+H9+K9+N9+Q9+T9+W9</f>
        <v>2192.6</v>
      </c>
      <c r="C9" s="32">
        <f>F9+I9+L9+O9+R9+U9+X9</f>
        <v>0</v>
      </c>
      <c r="D9" s="33">
        <f t="shared" ref="D9:D52" si="0">C9/B9*100</f>
        <v>0</v>
      </c>
      <c r="E9" s="33"/>
      <c r="F9" s="33"/>
      <c r="G9" s="33"/>
      <c r="H9" s="33">
        <v>1650</v>
      </c>
      <c r="I9" s="33"/>
      <c r="J9" s="33">
        <f>I9/H9*100</f>
        <v>0</v>
      </c>
      <c r="K9" s="33">
        <v>240</v>
      </c>
      <c r="L9" s="33"/>
      <c r="M9" s="33">
        <f>L9/K9*100</f>
        <v>0</v>
      </c>
      <c r="N9" s="66"/>
      <c r="O9" s="66"/>
      <c r="P9" s="66"/>
      <c r="Q9" s="33">
        <v>302.60000000000002</v>
      </c>
      <c r="R9" s="33"/>
      <c r="S9" s="33"/>
      <c r="T9" s="33">
        <v>0</v>
      </c>
      <c r="U9" s="66">
        <v>0</v>
      </c>
      <c r="V9" s="66"/>
      <c r="W9" s="33"/>
      <c r="X9" s="33"/>
      <c r="Y9" s="33"/>
    </row>
    <row r="10" spans="1:25" ht="15.75" x14ac:dyDescent="0.25">
      <c r="A10" s="31" t="s">
        <v>126</v>
      </c>
      <c r="B10" s="32">
        <f t="shared" ref="B10:B46" si="1">E10+H10+K10+N10+Q10+T10+W10</f>
        <v>2052.6999999999998</v>
      </c>
      <c r="C10" s="32">
        <f t="shared" ref="C10:C46" si="2">F10+I10+L10+O10+R10+U10+X10</f>
        <v>0</v>
      </c>
      <c r="D10" s="33">
        <f t="shared" si="0"/>
        <v>0</v>
      </c>
      <c r="E10" s="33"/>
      <c r="F10" s="33"/>
      <c r="G10" s="33"/>
      <c r="H10" s="33">
        <v>1650</v>
      </c>
      <c r="I10" s="33"/>
      <c r="J10" s="33"/>
      <c r="K10" s="33">
        <v>82</v>
      </c>
      <c r="L10" s="33"/>
      <c r="M10" s="33">
        <f t="shared" ref="M10:M47" si="3">L10/K10*100</f>
        <v>0</v>
      </c>
      <c r="N10" s="66"/>
      <c r="O10" s="66"/>
      <c r="P10" s="66"/>
      <c r="Q10" s="33">
        <v>320.7</v>
      </c>
      <c r="R10" s="33"/>
      <c r="S10" s="33"/>
      <c r="T10" s="33">
        <v>0</v>
      </c>
      <c r="U10" s="66">
        <v>0</v>
      </c>
      <c r="V10" s="66"/>
      <c r="W10" s="33"/>
      <c r="X10" s="33"/>
      <c r="Y10" s="33"/>
    </row>
    <row r="11" spans="1:25" ht="15.75" x14ac:dyDescent="0.25">
      <c r="A11" s="31" t="s">
        <v>127</v>
      </c>
      <c r="B11" s="32">
        <f t="shared" si="1"/>
        <v>4866.8</v>
      </c>
      <c r="C11" s="32">
        <f t="shared" si="2"/>
        <v>0</v>
      </c>
      <c r="D11" s="33">
        <f t="shared" si="0"/>
        <v>0</v>
      </c>
      <c r="E11" s="33"/>
      <c r="F11" s="33"/>
      <c r="G11" s="33"/>
      <c r="H11" s="33">
        <v>4050</v>
      </c>
      <c r="I11" s="33"/>
      <c r="J11" s="33"/>
      <c r="K11" s="33">
        <v>345</v>
      </c>
      <c r="L11" s="33"/>
      <c r="M11" s="33">
        <f t="shared" si="3"/>
        <v>0</v>
      </c>
      <c r="N11" s="66"/>
      <c r="O11" s="66"/>
      <c r="P11" s="66"/>
      <c r="Q11" s="33">
        <v>471.8</v>
      </c>
      <c r="R11" s="33"/>
      <c r="S11" s="33"/>
      <c r="T11" s="33">
        <v>0</v>
      </c>
      <c r="U11" s="66">
        <v>0</v>
      </c>
      <c r="V11" s="66"/>
      <c r="W11" s="33"/>
      <c r="X11" s="33"/>
      <c r="Y11" s="33"/>
    </row>
    <row r="12" spans="1:25" ht="15.75" x14ac:dyDescent="0.25">
      <c r="A12" s="31" t="s">
        <v>128</v>
      </c>
      <c r="B12" s="32">
        <f t="shared" si="1"/>
        <v>220</v>
      </c>
      <c r="C12" s="32">
        <f t="shared" si="2"/>
        <v>0</v>
      </c>
      <c r="D12" s="33">
        <f t="shared" si="0"/>
        <v>0</v>
      </c>
      <c r="E12" s="33"/>
      <c r="F12" s="33"/>
      <c r="G12" s="33"/>
      <c r="H12" s="33"/>
      <c r="I12" s="33"/>
      <c r="J12" s="33"/>
      <c r="K12" s="33">
        <v>220</v>
      </c>
      <c r="L12" s="33"/>
      <c r="M12" s="33">
        <f t="shared" si="3"/>
        <v>0</v>
      </c>
      <c r="N12" s="66"/>
      <c r="O12" s="66"/>
      <c r="P12" s="66"/>
      <c r="Q12" s="92"/>
      <c r="R12" s="92"/>
      <c r="S12" s="92"/>
      <c r="T12" s="33">
        <v>0</v>
      </c>
      <c r="U12" s="66">
        <v>0</v>
      </c>
      <c r="V12" s="66"/>
      <c r="W12" s="33"/>
      <c r="X12" s="33"/>
      <c r="Y12" s="33"/>
    </row>
    <row r="13" spans="1:25" ht="15.75" x14ac:dyDescent="0.25">
      <c r="A13" s="31" t="s">
        <v>129</v>
      </c>
      <c r="B13" s="32">
        <f t="shared" si="1"/>
        <v>1498</v>
      </c>
      <c r="C13" s="32">
        <f t="shared" si="2"/>
        <v>0</v>
      </c>
      <c r="D13" s="33">
        <f t="shared" si="0"/>
        <v>0</v>
      </c>
      <c r="E13" s="33"/>
      <c r="F13" s="33"/>
      <c r="G13" s="33"/>
      <c r="H13" s="33"/>
      <c r="I13" s="33"/>
      <c r="J13" s="33"/>
      <c r="K13" s="33">
        <v>1498</v>
      </c>
      <c r="L13" s="33"/>
      <c r="M13" s="33">
        <f t="shared" si="3"/>
        <v>0</v>
      </c>
      <c r="N13" s="66"/>
      <c r="O13" s="66"/>
      <c r="P13" s="66"/>
      <c r="Q13" s="92"/>
      <c r="R13" s="92"/>
      <c r="S13" s="92"/>
      <c r="T13" s="33">
        <v>0</v>
      </c>
      <c r="U13" s="66">
        <v>0</v>
      </c>
      <c r="V13" s="66"/>
      <c r="W13" s="33"/>
      <c r="X13" s="33"/>
      <c r="Y13" s="33"/>
    </row>
    <row r="14" spans="1:25" ht="15.75" x14ac:dyDescent="0.25">
      <c r="A14" s="31" t="s">
        <v>130</v>
      </c>
      <c r="B14" s="32">
        <f t="shared" si="1"/>
        <v>16840</v>
      </c>
      <c r="C14" s="32">
        <f t="shared" si="2"/>
        <v>0</v>
      </c>
      <c r="D14" s="33">
        <f t="shared" si="0"/>
        <v>0</v>
      </c>
      <c r="E14" s="33"/>
      <c r="F14" s="33"/>
      <c r="G14" s="33"/>
      <c r="H14" s="33">
        <v>16330</v>
      </c>
      <c r="I14" s="33"/>
      <c r="J14" s="33">
        <f t="shared" ref="J14:J45" si="4">I14/H14*100</f>
        <v>0</v>
      </c>
      <c r="K14" s="33">
        <v>510</v>
      </c>
      <c r="L14" s="33"/>
      <c r="M14" s="33">
        <f t="shared" si="3"/>
        <v>0</v>
      </c>
      <c r="N14" s="66"/>
      <c r="O14" s="66"/>
      <c r="P14" s="66"/>
      <c r="Q14" s="92"/>
      <c r="R14" s="92"/>
      <c r="S14" s="92"/>
      <c r="T14" s="33">
        <v>0</v>
      </c>
      <c r="U14" s="66">
        <v>0</v>
      </c>
      <c r="V14" s="66"/>
      <c r="W14" s="33"/>
      <c r="X14" s="33"/>
      <c r="Y14" s="33"/>
    </row>
    <row r="15" spans="1:25" ht="15.75" x14ac:dyDescent="0.25">
      <c r="A15" s="31" t="s">
        <v>131</v>
      </c>
      <c r="B15" s="32">
        <f t="shared" si="1"/>
        <v>2610</v>
      </c>
      <c r="C15" s="32">
        <f t="shared" si="2"/>
        <v>0</v>
      </c>
      <c r="D15" s="33">
        <f t="shared" si="0"/>
        <v>0</v>
      </c>
      <c r="E15" s="33"/>
      <c r="F15" s="33"/>
      <c r="G15" s="33"/>
      <c r="H15" s="33">
        <v>2500</v>
      </c>
      <c r="I15" s="33"/>
      <c r="J15" s="33"/>
      <c r="K15" s="33">
        <v>110</v>
      </c>
      <c r="L15" s="33"/>
      <c r="M15" s="33">
        <f t="shared" si="3"/>
        <v>0</v>
      </c>
      <c r="N15" s="66"/>
      <c r="O15" s="66"/>
      <c r="P15" s="66"/>
      <c r="Q15" s="92"/>
      <c r="R15" s="92"/>
      <c r="S15" s="92"/>
      <c r="T15" s="33">
        <v>0</v>
      </c>
      <c r="U15" s="66">
        <v>0</v>
      </c>
      <c r="V15" s="66"/>
      <c r="W15" s="33"/>
      <c r="X15" s="33"/>
      <c r="Y15" s="33"/>
    </row>
    <row r="16" spans="1:25" ht="15.75" x14ac:dyDescent="0.25">
      <c r="A16" s="31" t="s">
        <v>132</v>
      </c>
      <c r="B16" s="32">
        <f t="shared" si="1"/>
        <v>1330</v>
      </c>
      <c r="C16" s="32">
        <f t="shared" si="2"/>
        <v>0</v>
      </c>
      <c r="D16" s="33">
        <f t="shared" si="0"/>
        <v>0</v>
      </c>
      <c r="E16" s="33"/>
      <c r="F16" s="33"/>
      <c r="G16" s="33"/>
      <c r="H16" s="33"/>
      <c r="I16" s="33"/>
      <c r="J16" s="33"/>
      <c r="K16" s="33">
        <v>1330</v>
      </c>
      <c r="L16" s="33"/>
      <c r="M16" s="33">
        <f t="shared" si="3"/>
        <v>0</v>
      </c>
      <c r="N16" s="66"/>
      <c r="O16" s="66"/>
      <c r="P16" s="66"/>
      <c r="Q16" s="92"/>
      <c r="R16" s="92"/>
      <c r="S16" s="92"/>
      <c r="T16" s="33">
        <v>0</v>
      </c>
      <c r="U16" s="66">
        <v>0</v>
      </c>
      <c r="V16" s="66"/>
      <c r="W16" s="33"/>
      <c r="X16" s="33"/>
      <c r="Y16" s="33"/>
    </row>
    <row r="17" spans="1:25" ht="15.75" x14ac:dyDescent="0.25">
      <c r="A17" s="31" t="s">
        <v>133</v>
      </c>
      <c r="B17" s="32">
        <f t="shared" si="1"/>
        <v>4800</v>
      </c>
      <c r="C17" s="32">
        <f t="shared" si="2"/>
        <v>0</v>
      </c>
      <c r="D17" s="33">
        <f t="shared" si="0"/>
        <v>0</v>
      </c>
      <c r="E17" s="33"/>
      <c r="F17" s="33"/>
      <c r="G17" s="33"/>
      <c r="H17" s="33">
        <v>4500</v>
      </c>
      <c r="I17" s="33"/>
      <c r="J17" s="33">
        <f t="shared" si="4"/>
        <v>0</v>
      </c>
      <c r="K17" s="33">
        <v>300</v>
      </c>
      <c r="L17" s="33"/>
      <c r="M17" s="33">
        <f t="shared" si="3"/>
        <v>0</v>
      </c>
      <c r="N17" s="66"/>
      <c r="O17" s="66"/>
      <c r="P17" s="66"/>
      <c r="Q17" s="92"/>
      <c r="R17" s="92"/>
      <c r="S17" s="92"/>
      <c r="T17" s="33"/>
      <c r="U17" s="66"/>
      <c r="V17" s="66"/>
      <c r="W17" s="33"/>
      <c r="X17" s="33"/>
      <c r="Y17" s="33"/>
    </row>
    <row r="18" spans="1:25" ht="15.75" x14ac:dyDescent="0.25">
      <c r="A18" s="31" t="s">
        <v>134</v>
      </c>
      <c r="B18" s="32">
        <f t="shared" si="1"/>
        <v>52075.4</v>
      </c>
      <c r="C18" s="32">
        <f t="shared" si="2"/>
        <v>0</v>
      </c>
      <c r="D18" s="33">
        <f t="shared" si="0"/>
        <v>0</v>
      </c>
      <c r="E18" s="33"/>
      <c r="F18" s="33"/>
      <c r="G18" s="33"/>
      <c r="H18" s="33"/>
      <c r="I18" s="33"/>
      <c r="J18" s="33"/>
      <c r="K18" s="33">
        <v>245</v>
      </c>
      <c r="L18" s="33"/>
      <c r="M18" s="33">
        <f t="shared" si="3"/>
        <v>0</v>
      </c>
      <c r="N18" s="66"/>
      <c r="O18" s="66"/>
      <c r="P18" s="66"/>
      <c r="Q18" s="92">
        <v>837.8</v>
      </c>
      <c r="R18" s="92"/>
      <c r="S18" s="92"/>
      <c r="T18" s="33">
        <v>50992.6</v>
      </c>
      <c r="U18" s="66">
        <v>0</v>
      </c>
      <c r="V18" s="66">
        <f t="shared" ref="V18" si="5">U18/T18*100</f>
        <v>0</v>
      </c>
      <c r="W18" s="33"/>
      <c r="X18" s="33"/>
      <c r="Y18" s="33"/>
    </row>
    <row r="19" spans="1:25" ht="15.75" x14ac:dyDescent="0.25">
      <c r="A19" s="31" t="s">
        <v>135</v>
      </c>
      <c r="B19" s="32">
        <f t="shared" si="1"/>
        <v>3510.1</v>
      </c>
      <c r="C19" s="32">
        <f t="shared" si="2"/>
        <v>0</v>
      </c>
      <c r="D19" s="33">
        <f t="shared" si="0"/>
        <v>0</v>
      </c>
      <c r="E19" s="33"/>
      <c r="F19" s="33"/>
      <c r="G19" s="33"/>
      <c r="H19" s="33">
        <v>2800</v>
      </c>
      <c r="I19" s="33"/>
      <c r="J19" s="33">
        <f t="shared" si="4"/>
        <v>0</v>
      </c>
      <c r="K19" s="33">
        <v>540</v>
      </c>
      <c r="L19" s="33"/>
      <c r="M19" s="33">
        <f t="shared" si="3"/>
        <v>0</v>
      </c>
      <c r="N19" s="66"/>
      <c r="O19" s="66"/>
      <c r="P19" s="66"/>
      <c r="Q19" s="92">
        <v>170.1</v>
      </c>
      <c r="R19" s="92"/>
      <c r="S19" s="92"/>
      <c r="T19" s="33">
        <v>0</v>
      </c>
      <c r="U19" s="66">
        <v>0</v>
      </c>
      <c r="V19" s="66"/>
      <c r="W19" s="33"/>
      <c r="X19" s="33"/>
      <c r="Y19" s="33"/>
    </row>
    <row r="20" spans="1:25" ht="15.75" x14ac:dyDescent="0.25">
      <c r="A20" s="31" t="s">
        <v>136</v>
      </c>
      <c r="B20" s="32">
        <f t="shared" si="1"/>
        <v>1651.3</v>
      </c>
      <c r="C20" s="32">
        <f t="shared" si="2"/>
        <v>0</v>
      </c>
      <c r="D20" s="33">
        <f t="shared" si="0"/>
        <v>0</v>
      </c>
      <c r="E20" s="33"/>
      <c r="F20" s="33"/>
      <c r="G20" s="33"/>
      <c r="H20" s="33"/>
      <c r="I20" s="33"/>
      <c r="J20" s="33"/>
      <c r="K20" s="33">
        <v>1400</v>
      </c>
      <c r="L20" s="33"/>
      <c r="M20" s="33">
        <f t="shared" si="3"/>
        <v>0</v>
      </c>
      <c r="N20" s="66"/>
      <c r="O20" s="66"/>
      <c r="P20" s="66"/>
      <c r="Q20" s="92">
        <v>251.3</v>
      </c>
      <c r="R20" s="92"/>
      <c r="S20" s="92"/>
      <c r="T20" s="33">
        <v>0</v>
      </c>
      <c r="U20" s="66">
        <v>0</v>
      </c>
      <c r="V20" s="66"/>
      <c r="W20" s="33"/>
      <c r="X20" s="33"/>
      <c r="Y20" s="33"/>
    </row>
    <row r="21" spans="1:25" ht="15.75" x14ac:dyDescent="0.25">
      <c r="A21" s="31" t="s">
        <v>137</v>
      </c>
      <c r="B21" s="32">
        <f t="shared" si="1"/>
        <v>36968.6</v>
      </c>
      <c r="C21" s="32">
        <f t="shared" si="2"/>
        <v>0</v>
      </c>
      <c r="D21" s="33">
        <f t="shared" si="0"/>
        <v>0</v>
      </c>
      <c r="E21" s="33"/>
      <c r="F21" s="33"/>
      <c r="G21" s="33"/>
      <c r="H21" s="33">
        <v>12700</v>
      </c>
      <c r="I21" s="33"/>
      <c r="J21" s="33">
        <f t="shared" si="4"/>
        <v>0</v>
      </c>
      <c r="K21" s="33">
        <v>495</v>
      </c>
      <c r="L21" s="33"/>
      <c r="M21" s="33">
        <f t="shared" si="3"/>
        <v>0</v>
      </c>
      <c r="N21" s="66"/>
      <c r="O21" s="66"/>
      <c r="P21" s="66"/>
      <c r="Q21" s="92">
        <v>871.9</v>
      </c>
      <c r="R21" s="92"/>
      <c r="S21" s="92"/>
      <c r="T21" s="33">
        <v>22901.7</v>
      </c>
      <c r="U21" s="66">
        <v>0</v>
      </c>
      <c r="V21" s="66">
        <f t="shared" ref="V21:V46" si="6">U21/T21*100</f>
        <v>0</v>
      </c>
      <c r="W21" s="33"/>
      <c r="X21" s="33"/>
      <c r="Y21" s="33"/>
    </row>
    <row r="22" spans="1:25" ht="15.75" x14ac:dyDescent="0.25">
      <c r="A22" s="31" t="s">
        <v>138</v>
      </c>
      <c r="B22" s="32">
        <f t="shared" si="1"/>
        <v>6147.7</v>
      </c>
      <c r="C22" s="32">
        <f t="shared" si="2"/>
        <v>0</v>
      </c>
      <c r="D22" s="33">
        <f t="shared" si="0"/>
        <v>0</v>
      </c>
      <c r="E22" s="33"/>
      <c r="F22" s="33"/>
      <c r="G22" s="33"/>
      <c r="H22" s="33">
        <v>5700</v>
      </c>
      <c r="I22" s="33"/>
      <c r="J22" s="33">
        <f t="shared" si="4"/>
        <v>0</v>
      </c>
      <c r="K22" s="33">
        <v>220</v>
      </c>
      <c r="L22" s="33"/>
      <c r="M22" s="33">
        <f t="shared" si="3"/>
        <v>0</v>
      </c>
      <c r="N22" s="66"/>
      <c r="O22" s="66"/>
      <c r="P22" s="66"/>
      <c r="Q22" s="92">
        <v>227.7</v>
      </c>
      <c r="R22" s="92"/>
      <c r="S22" s="92"/>
      <c r="T22" s="33">
        <v>0</v>
      </c>
      <c r="U22" s="66">
        <v>0</v>
      </c>
      <c r="V22" s="66"/>
      <c r="W22" s="33"/>
      <c r="X22" s="33"/>
      <c r="Y22" s="33"/>
    </row>
    <row r="23" spans="1:25" ht="15.75" x14ac:dyDescent="0.25">
      <c r="A23" s="31" t="s">
        <v>139</v>
      </c>
      <c r="B23" s="32">
        <f t="shared" si="1"/>
        <v>10428.400000000001</v>
      </c>
      <c r="C23" s="32">
        <f t="shared" si="2"/>
        <v>0</v>
      </c>
      <c r="D23" s="33">
        <f t="shared" si="0"/>
        <v>0</v>
      </c>
      <c r="E23" s="33"/>
      <c r="F23" s="33"/>
      <c r="G23" s="33"/>
      <c r="H23" s="33">
        <v>9694.7000000000007</v>
      </c>
      <c r="I23" s="33"/>
      <c r="J23" s="33"/>
      <c r="K23" s="33">
        <v>95</v>
      </c>
      <c r="L23" s="33"/>
      <c r="M23" s="33">
        <f t="shared" si="3"/>
        <v>0</v>
      </c>
      <c r="N23" s="66"/>
      <c r="O23" s="66"/>
      <c r="P23" s="66"/>
      <c r="Q23" s="92">
        <v>638.70000000000005</v>
      </c>
      <c r="R23" s="92"/>
      <c r="S23" s="92"/>
      <c r="T23" s="66">
        <v>0</v>
      </c>
      <c r="U23" s="66">
        <v>0</v>
      </c>
      <c r="V23" s="66"/>
      <c r="W23" s="33"/>
      <c r="X23" s="33"/>
      <c r="Y23" s="33"/>
    </row>
    <row r="24" spans="1:25" ht="15.75" x14ac:dyDescent="0.25">
      <c r="A24" s="31" t="s">
        <v>140</v>
      </c>
      <c r="B24" s="32">
        <f t="shared" si="1"/>
        <v>930</v>
      </c>
      <c r="C24" s="32">
        <f t="shared" si="2"/>
        <v>0</v>
      </c>
      <c r="D24" s="33">
        <f t="shared" si="0"/>
        <v>0</v>
      </c>
      <c r="E24" s="33"/>
      <c r="F24" s="33"/>
      <c r="G24" s="33"/>
      <c r="H24" s="33"/>
      <c r="I24" s="33"/>
      <c r="J24" s="33"/>
      <c r="K24" s="33">
        <v>930</v>
      </c>
      <c r="L24" s="33"/>
      <c r="M24" s="33">
        <f t="shared" si="3"/>
        <v>0</v>
      </c>
      <c r="N24" s="66"/>
      <c r="O24" s="66"/>
      <c r="P24" s="66"/>
      <c r="Q24" s="92"/>
      <c r="R24" s="92"/>
      <c r="S24" s="92"/>
      <c r="T24" s="66">
        <v>0</v>
      </c>
      <c r="U24" s="66">
        <v>0</v>
      </c>
      <c r="V24" s="66"/>
      <c r="W24" s="33"/>
      <c r="X24" s="33"/>
      <c r="Y24" s="33"/>
    </row>
    <row r="25" spans="1:25" ht="15.75" x14ac:dyDescent="0.25">
      <c r="A25" s="31" t="s">
        <v>141</v>
      </c>
      <c r="B25" s="32">
        <f t="shared" si="1"/>
        <v>740</v>
      </c>
      <c r="C25" s="32">
        <f t="shared" si="2"/>
        <v>0</v>
      </c>
      <c r="D25" s="33">
        <f t="shared" si="0"/>
        <v>0</v>
      </c>
      <c r="E25" s="33"/>
      <c r="F25" s="33"/>
      <c r="G25" s="33"/>
      <c r="H25" s="33"/>
      <c r="I25" s="33"/>
      <c r="J25" s="33"/>
      <c r="K25" s="33">
        <v>240</v>
      </c>
      <c r="L25" s="33"/>
      <c r="M25" s="33">
        <f t="shared" si="3"/>
        <v>0</v>
      </c>
      <c r="N25" s="66"/>
      <c r="O25" s="66"/>
      <c r="P25" s="66"/>
      <c r="Q25" s="92">
        <v>500</v>
      </c>
      <c r="R25" s="92"/>
      <c r="S25" s="92"/>
      <c r="T25" s="66">
        <v>0</v>
      </c>
      <c r="U25" s="66">
        <v>0</v>
      </c>
      <c r="V25" s="66"/>
      <c r="W25" s="33"/>
      <c r="X25" s="33"/>
      <c r="Y25" s="33"/>
    </row>
    <row r="26" spans="1:25" ht="15.75" x14ac:dyDescent="0.25">
      <c r="A26" s="31" t="s">
        <v>142</v>
      </c>
      <c r="B26" s="32">
        <f t="shared" si="1"/>
        <v>1610</v>
      </c>
      <c r="C26" s="32">
        <f t="shared" si="2"/>
        <v>0</v>
      </c>
      <c r="D26" s="33">
        <f t="shared" si="0"/>
        <v>0</v>
      </c>
      <c r="E26" s="33"/>
      <c r="F26" s="33"/>
      <c r="G26" s="33"/>
      <c r="H26" s="33"/>
      <c r="I26" s="33"/>
      <c r="J26" s="33"/>
      <c r="K26" s="33">
        <v>210</v>
      </c>
      <c r="L26" s="33"/>
      <c r="M26" s="33">
        <f t="shared" si="3"/>
        <v>0</v>
      </c>
      <c r="N26" s="66"/>
      <c r="O26" s="66"/>
      <c r="P26" s="66"/>
      <c r="Q26" s="92">
        <v>1400</v>
      </c>
      <c r="R26" s="92"/>
      <c r="S26" s="92"/>
      <c r="T26" s="66">
        <v>0</v>
      </c>
      <c r="U26" s="66">
        <v>0</v>
      </c>
      <c r="V26" s="66"/>
      <c r="W26" s="33"/>
      <c r="X26" s="33"/>
      <c r="Y26" s="33"/>
    </row>
    <row r="27" spans="1:25" ht="15.75" x14ac:dyDescent="0.25">
      <c r="A27" s="31" t="s">
        <v>143</v>
      </c>
      <c r="B27" s="32">
        <f t="shared" si="1"/>
        <v>959.5</v>
      </c>
      <c r="C27" s="32">
        <f t="shared" si="2"/>
        <v>0</v>
      </c>
      <c r="D27" s="33">
        <f t="shared" si="0"/>
        <v>0</v>
      </c>
      <c r="E27" s="33"/>
      <c r="F27" s="33"/>
      <c r="G27" s="33"/>
      <c r="H27" s="33"/>
      <c r="I27" s="33"/>
      <c r="J27" s="33"/>
      <c r="K27" s="33">
        <v>450</v>
      </c>
      <c r="L27" s="33"/>
      <c r="M27" s="33">
        <f t="shared" si="3"/>
        <v>0</v>
      </c>
      <c r="N27" s="66"/>
      <c r="O27" s="66"/>
      <c r="P27" s="66"/>
      <c r="Q27" s="92">
        <v>509.5</v>
      </c>
      <c r="R27" s="92"/>
      <c r="S27" s="92"/>
      <c r="T27" s="33">
        <v>0</v>
      </c>
      <c r="U27" s="33">
        <v>0</v>
      </c>
      <c r="V27" s="33"/>
      <c r="W27" s="33"/>
      <c r="X27" s="33"/>
      <c r="Y27" s="33"/>
    </row>
    <row r="28" spans="1:25" ht="15.75" x14ac:dyDescent="0.25">
      <c r="A28" s="31" t="s">
        <v>144</v>
      </c>
      <c r="B28" s="32">
        <f t="shared" si="1"/>
        <v>8446.1</v>
      </c>
      <c r="C28" s="32">
        <f t="shared" si="2"/>
        <v>0</v>
      </c>
      <c r="D28" s="33">
        <f t="shared" si="0"/>
        <v>0</v>
      </c>
      <c r="E28" s="33"/>
      <c r="F28" s="33"/>
      <c r="G28" s="33"/>
      <c r="H28" s="33"/>
      <c r="I28" s="33"/>
      <c r="J28" s="33"/>
      <c r="K28" s="33">
        <v>1100</v>
      </c>
      <c r="L28" s="33"/>
      <c r="M28" s="33">
        <f t="shared" si="3"/>
        <v>0</v>
      </c>
      <c r="N28" s="66"/>
      <c r="O28" s="66"/>
      <c r="P28" s="66"/>
      <c r="Q28" s="92">
        <v>7346.1</v>
      </c>
      <c r="R28" s="92"/>
      <c r="S28" s="92"/>
      <c r="T28" s="33">
        <v>0</v>
      </c>
      <c r="U28" s="33">
        <v>0</v>
      </c>
      <c r="V28" s="33"/>
      <c r="W28" s="33"/>
      <c r="X28" s="33"/>
      <c r="Y28" s="33"/>
    </row>
    <row r="29" spans="1:25" ht="15" customHeight="1" x14ac:dyDescent="0.25">
      <c r="A29" s="31" t="s">
        <v>145</v>
      </c>
      <c r="B29" s="32">
        <f t="shared" si="1"/>
        <v>200</v>
      </c>
      <c r="C29" s="32">
        <f t="shared" si="2"/>
        <v>0</v>
      </c>
      <c r="D29" s="33">
        <f t="shared" si="0"/>
        <v>0</v>
      </c>
      <c r="E29" s="33"/>
      <c r="F29" s="33"/>
      <c r="G29" s="33"/>
      <c r="H29" s="33"/>
      <c r="I29" s="33"/>
      <c r="J29" s="33"/>
      <c r="K29" s="33">
        <v>200</v>
      </c>
      <c r="L29" s="33"/>
      <c r="M29" s="33">
        <f t="shared" si="3"/>
        <v>0</v>
      </c>
      <c r="N29" s="66"/>
      <c r="O29" s="66"/>
      <c r="P29" s="66"/>
      <c r="Q29" s="92"/>
      <c r="R29" s="92"/>
      <c r="S29" s="92"/>
      <c r="T29" s="33">
        <v>0</v>
      </c>
      <c r="U29" s="33">
        <v>0</v>
      </c>
      <c r="V29" s="33"/>
      <c r="W29" s="33"/>
      <c r="X29" s="33"/>
      <c r="Y29" s="33"/>
    </row>
    <row r="30" spans="1:25" ht="15.75" x14ac:dyDescent="0.25">
      <c r="A30" s="31" t="s">
        <v>146</v>
      </c>
      <c r="B30" s="32">
        <f t="shared" si="1"/>
        <v>3424.4</v>
      </c>
      <c r="C30" s="32">
        <f t="shared" si="2"/>
        <v>0</v>
      </c>
      <c r="D30" s="33">
        <f t="shared" si="0"/>
        <v>0</v>
      </c>
      <c r="E30" s="33"/>
      <c r="F30" s="33"/>
      <c r="G30" s="33"/>
      <c r="H30" s="33">
        <v>2222.4</v>
      </c>
      <c r="I30" s="33"/>
      <c r="J30" s="33">
        <f t="shared" si="4"/>
        <v>0</v>
      </c>
      <c r="K30" s="33">
        <v>350</v>
      </c>
      <c r="L30" s="33"/>
      <c r="M30" s="33">
        <f t="shared" si="3"/>
        <v>0</v>
      </c>
      <c r="N30" s="66"/>
      <c r="O30" s="66"/>
      <c r="P30" s="66"/>
      <c r="Q30" s="92">
        <v>852</v>
      </c>
      <c r="R30" s="92"/>
      <c r="S30" s="92"/>
      <c r="T30" s="33">
        <v>0</v>
      </c>
      <c r="U30" s="33">
        <v>0</v>
      </c>
      <c r="V30" s="33"/>
      <c r="W30" s="33"/>
      <c r="X30" s="33"/>
      <c r="Y30" s="33"/>
    </row>
    <row r="31" spans="1:25" ht="15.75" x14ac:dyDescent="0.25">
      <c r="A31" s="31" t="s">
        <v>147</v>
      </c>
      <c r="B31" s="32">
        <f t="shared" si="1"/>
        <v>1665</v>
      </c>
      <c r="C31" s="32">
        <f t="shared" si="2"/>
        <v>0</v>
      </c>
      <c r="D31" s="33">
        <f t="shared" si="0"/>
        <v>0</v>
      </c>
      <c r="E31" s="33"/>
      <c r="F31" s="33"/>
      <c r="G31" s="33"/>
      <c r="H31" s="33">
        <v>1400</v>
      </c>
      <c r="I31" s="33"/>
      <c r="J31" s="33">
        <f t="shared" si="4"/>
        <v>0</v>
      </c>
      <c r="K31" s="33">
        <v>265</v>
      </c>
      <c r="L31" s="33"/>
      <c r="M31" s="33">
        <f t="shared" si="3"/>
        <v>0</v>
      </c>
      <c r="N31" s="66"/>
      <c r="O31" s="66"/>
      <c r="P31" s="66"/>
      <c r="Q31" s="92"/>
      <c r="R31" s="92"/>
      <c r="S31" s="92"/>
      <c r="T31" s="33">
        <v>0</v>
      </c>
      <c r="U31" s="33">
        <v>0</v>
      </c>
      <c r="V31" s="33"/>
      <c r="W31" s="33"/>
      <c r="X31" s="33"/>
      <c r="Y31" s="33"/>
    </row>
    <row r="32" spans="1:25" ht="15.75" x14ac:dyDescent="0.25">
      <c r="A32" s="31" t="s">
        <v>148</v>
      </c>
      <c r="B32" s="32">
        <f t="shared" si="1"/>
        <v>225</v>
      </c>
      <c r="C32" s="32">
        <f t="shared" si="2"/>
        <v>0</v>
      </c>
      <c r="D32" s="33">
        <f t="shared" si="0"/>
        <v>0</v>
      </c>
      <c r="E32" s="33"/>
      <c r="F32" s="33"/>
      <c r="G32" s="33"/>
      <c r="H32" s="33"/>
      <c r="I32" s="33"/>
      <c r="J32" s="33"/>
      <c r="K32" s="33">
        <v>225</v>
      </c>
      <c r="L32" s="33"/>
      <c r="M32" s="33">
        <f t="shared" si="3"/>
        <v>0</v>
      </c>
      <c r="N32" s="66"/>
      <c r="O32" s="66"/>
      <c r="P32" s="66"/>
      <c r="Q32" s="92"/>
      <c r="R32" s="92"/>
      <c r="S32" s="92"/>
      <c r="T32" s="33">
        <v>0</v>
      </c>
      <c r="U32" s="33">
        <v>0</v>
      </c>
      <c r="V32" s="33"/>
      <c r="W32" s="33"/>
      <c r="X32" s="33"/>
      <c r="Y32" s="33"/>
    </row>
    <row r="33" spans="1:25" ht="15.75" x14ac:dyDescent="0.25">
      <c r="A33" s="31" t="s">
        <v>149</v>
      </c>
      <c r="B33" s="32">
        <f t="shared" si="1"/>
        <v>1090</v>
      </c>
      <c r="C33" s="32">
        <f t="shared" si="2"/>
        <v>0</v>
      </c>
      <c r="D33" s="33">
        <f t="shared" si="0"/>
        <v>0</v>
      </c>
      <c r="E33" s="33"/>
      <c r="F33" s="33"/>
      <c r="G33" s="33"/>
      <c r="H33" s="33"/>
      <c r="I33" s="33"/>
      <c r="J33" s="33"/>
      <c r="K33" s="33">
        <v>90</v>
      </c>
      <c r="L33" s="33"/>
      <c r="M33" s="33">
        <f t="shared" si="3"/>
        <v>0</v>
      </c>
      <c r="N33" s="66"/>
      <c r="O33" s="66"/>
      <c r="P33" s="66"/>
      <c r="Q33" s="92">
        <v>1000</v>
      </c>
      <c r="R33" s="92"/>
      <c r="S33" s="92"/>
      <c r="T33" s="33">
        <v>0</v>
      </c>
      <c r="U33" s="33">
        <v>0</v>
      </c>
      <c r="V33" s="33"/>
      <c r="W33" s="33"/>
      <c r="X33" s="33"/>
      <c r="Y33" s="33"/>
    </row>
    <row r="34" spans="1:25" ht="15.75" x14ac:dyDescent="0.25">
      <c r="A34" s="31" t="s">
        <v>150</v>
      </c>
      <c r="B34" s="32">
        <f t="shared" si="1"/>
        <v>3210</v>
      </c>
      <c r="C34" s="32">
        <f t="shared" si="2"/>
        <v>0</v>
      </c>
      <c r="D34" s="33">
        <f t="shared" si="0"/>
        <v>0</v>
      </c>
      <c r="E34" s="33"/>
      <c r="F34" s="33"/>
      <c r="G34" s="33"/>
      <c r="H34" s="33">
        <v>2010</v>
      </c>
      <c r="I34" s="33"/>
      <c r="J34" s="33">
        <f t="shared" si="4"/>
        <v>0</v>
      </c>
      <c r="K34" s="33">
        <v>400</v>
      </c>
      <c r="L34" s="33"/>
      <c r="M34" s="33">
        <f t="shared" si="3"/>
        <v>0</v>
      </c>
      <c r="N34" s="66"/>
      <c r="O34" s="66"/>
      <c r="P34" s="66"/>
      <c r="Q34" s="92">
        <v>800</v>
      </c>
      <c r="R34" s="92"/>
      <c r="S34" s="92"/>
      <c r="T34" s="33">
        <v>0</v>
      </c>
      <c r="U34" s="33">
        <v>0</v>
      </c>
      <c r="V34" s="33"/>
      <c r="W34" s="33"/>
      <c r="X34" s="33"/>
      <c r="Y34" s="33"/>
    </row>
    <row r="35" spans="1:25" ht="15.75" x14ac:dyDescent="0.25">
      <c r="A35" s="31" t="s">
        <v>151</v>
      </c>
      <c r="B35" s="32">
        <f t="shared" si="1"/>
        <v>6660</v>
      </c>
      <c r="C35" s="32">
        <f t="shared" si="2"/>
        <v>0</v>
      </c>
      <c r="D35" s="33">
        <f t="shared" si="0"/>
        <v>0</v>
      </c>
      <c r="E35" s="33"/>
      <c r="F35" s="33"/>
      <c r="G35" s="33"/>
      <c r="H35" s="33">
        <v>4800</v>
      </c>
      <c r="I35" s="33"/>
      <c r="J35" s="33">
        <f t="shared" si="4"/>
        <v>0</v>
      </c>
      <c r="K35" s="33">
        <v>860</v>
      </c>
      <c r="L35" s="33"/>
      <c r="M35" s="33">
        <f t="shared" si="3"/>
        <v>0</v>
      </c>
      <c r="N35" s="66"/>
      <c r="O35" s="66"/>
      <c r="P35" s="66"/>
      <c r="Q35" s="92">
        <v>1000</v>
      </c>
      <c r="R35" s="92"/>
      <c r="S35" s="92"/>
      <c r="T35" s="33">
        <v>0</v>
      </c>
      <c r="U35" s="33">
        <v>0</v>
      </c>
      <c r="V35" s="33"/>
      <c r="W35" s="33"/>
      <c r="X35" s="33"/>
      <c r="Y35" s="33"/>
    </row>
    <row r="36" spans="1:25" ht="15.75" x14ac:dyDescent="0.25">
      <c r="A36" s="31" t="s">
        <v>152</v>
      </c>
      <c r="B36" s="32">
        <f t="shared" si="1"/>
        <v>950</v>
      </c>
      <c r="C36" s="32">
        <f t="shared" si="2"/>
        <v>0</v>
      </c>
      <c r="D36" s="33">
        <f t="shared" si="0"/>
        <v>0</v>
      </c>
      <c r="E36" s="33"/>
      <c r="F36" s="33"/>
      <c r="G36" s="33"/>
      <c r="H36" s="33">
        <v>0</v>
      </c>
      <c r="I36" s="33">
        <v>0</v>
      </c>
      <c r="J36" s="33"/>
      <c r="K36" s="33">
        <v>550</v>
      </c>
      <c r="L36" s="33"/>
      <c r="M36" s="33">
        <f t="shared" si="3"/>
        <v>0</v>
      </c>
      <c r="N36" s="66"/>
      <c r="O36" s="66"/>
      <c r="P36" s="66"/>
      <c r="Q36" s="92">
        <v>400</v>
      </c>
      <c r="R36" s="92"/>
      <c r="S36" s="92"/>
      <c r="T36" s="33">
        <v>0</v>
      </c>
      <c r="U36" s="33">
        <v>0</v>
      </c>
      <c r="V36" s="33"/>
      <c r="W36" s="33"/>
      <c r="X36" s="33"/>
      <c r="Y36" s="33"/>
    </row>
    <row r="37" spans="1:25" ht="15.75" x14ac:dyDescent="0.25">
      <c r="A37" s="31" t="s">
        <v>153</v>
      </c>
      <c r="B37" s="32">
        <f t="shared" si="1"/>
        <v>100</v>
      </c>
      <c r="C37" s="32">
        <f t="shared" si="2"/>
        <v>0</v>
      </c>
      <c r="D37" s="33">
        <f t="shared" si="0"/>
        <v>0</v>
      </c>
      <c r="E37" s="33"/>
      <c r="F37" s="33"/>
      <c r="G37" s="33"/>
      <c r="H37" s="33">
        <v>0</v>
      </c>
      <c r="I37" s="33">
        <v>0</v>
      </c>
      <c r="J37" s="33"/>
      <c r="K37" s="33">
        <v>100</v>
      </c>
      <c r="L37" s="33"/>
      <c r="M37" s="33">
        <f t="shared" si="3"/>
        <v>0</v>
      </c>
      <c r="N37" s="66"/>
      <c r="O37" s="66"/>
      <c r="P37" s="66"/>
      <c r="Q37" s="32"/>
      <c r="R37" s="33"/>
      <c r="S37" s="33"/>
      <c r="T37" s="33">
        <v>0</v>
      </c>
      <c r="U37" s="33">
        <v>0</v>
      </c>
      <c r="V37" s="33"/>
      <c r="W37" s="33"/>
      <c r="X37" s="33"/>
      <c r="Y37" s="33"/>
    </row>
    <row r="38" spans="1:25" ht="15.75" x14ac:dyDescent="0.25">
      <c r="A38" s="31" t="s">
        <v>154</v>
      </c>
      <c r="B38" s="32">
        <f t="shared" si="1"/>
        <v>240</v>
      </c>
      <c r="C38" s="32">
        <f t="shared" si="2"/>
        <v>0</v>
      </c>
      <c r="D38" s="33">
        <f t="shared" si="0"/>
        <v>0</v>
      </c>
      <c r="E38" s="33"/>
      <c r="F38" s="33"/>
      <c r="G38" s="33"/>
      <c r="H38" s="33">
        <v>0</v>
      </c>
      <c r="I38" s="33">
        <v>0</v>
      </c>
      <c r="J38" s="33"/>
      <c r="K38" s="33">
        <v>240</v>
      </c>
      <c r="L38" s="33"/>
      <c r="M38" s="33">
        <f t="shared" si="3"/>
        <v>0</v>
      </c>
      <c r="N38" s="66"/>
      <c r="O38" s="66"/>
      <c r="P38" s="66"/>
      <c r="Q38" s="32"/>
      <c r="R38" s="33"/>
      <c r="S38" s="33"/>
      <c r="T38" s="33">
        <v>0</v>
      </c>
      <c r="U38" s="33">
        <v>0</v>
      </c>
      <c r="V38" s="33"/>
      <c r="W38" s="33"/>
      <c r="X38" s="33"/>
      <c r="Y38" s="33"/>
    </row>
    <row r="39" spans="1:25" ht="15.75" x14ac:dyDescent="0.25">
      <c r="A39" s="31" t="s">
        <v>155</v>
      </c>
      <c r="B39" s="32">
        <f t="shared" si="1"/>
        <v>50</v>
      </c>
      <c r="C39" s="32">
        <f t="shared" si="2"/>
        <v>0</v>
      </c>
      <c r="D39" s="33">
        <f t="shared" si="0"/>
        <v>0</v>
      </c>
      <c r="E39" s="33"/>
      <c r="F39" s="33"/>
      <c r="G39" s="33"/>
      <c r="H39" s="33">
        <v>0</v>
      </c>
      <c r="I39" s="33">
        <v>0</v>
      </c>
      <c r="J39" s="33"/>
      <c r="K39" s="33">
        <v>50</v>
      </c>
      <c r="L39" s="33"/>
      <c r="M39" s="33">
        <f t="shared" si="3"/>
        <v>0</v>
      </c>
      <c r="N39" s="66"/>
      <c r="O39" s="66"/>
      <c r="P39" s="66"/>
      <c r="Q39" s="32"/>
      <c r="R39" s="33"/>
      <c r="S39" s="33"/>
      <c r="T39" s="33">
        <v>0</v>
      </c>
      <c r="U39" s="33">
        <v>0</v>
      </c>
      <c r="V39" s="33"/>
      <c r="W39" s="33"/>
      <c r="X39" s="33"/>
      <c r="Y39" s="33"/>
    </row>
    <row r="40" spans="1:25" ht="15.75" x14ac:dyDescent="0.25">
      <c r="A40" s="31" t="s">
        <v>156</v>
      </c>
      <c r="B40" s="32">
        <f t="shared" si="1"/>
        <v>1278.4000000000001</v>
      </c>
      <c r="C40" s="32">
        <f t="shared" si="2"/>
        <v>0</v>
      </c>
      <c r="D40" s="33">
        <f t="shared" si="0"/>
        <v>0</v>
      </c>
      <c r="E40" s="33"/>
      <c r="F40" s="33"/>
      <c r="G40" s="33"/>
      <c r="H40" s="33">
        <v>0</v>
      </c>
      <c r="I40" s="33">
        <v>0</v>
      </c>
      <c r="J40" s="33"/>
      <c r="K40" s="33">
        <v>110</v>
      </c>
      <c r="L40" s="33"/>
      <c r="M40" s="33">
        <f t="shared" si="3"/>
        <v>0</v>
      </c>
      <c r="N40" s="66"/>
      <c r="O40" s="66"/>
      <c r="P40" s="66"/>
      <c r="Q40" s="32">
        <v>1168.4000000000001</v>
      </c>
      <c r="R40" s="33"/>
      <c r="S40" s="33"/>
      <c r="T40" s="33">
        <v>0</v>
      </c>
      <c r="U40" s="33">
        <v>0</v>
      </c>
      <c r="V40" s="33"/>
      <c r="W40" s="33"/>
      <c r="X40" s="33"/>
      <c r="Y40" s="33"/>
    </row>
    <row r="41" spans="1:25" ht="15.75" x14ac:dyDescent="0.25">
      <c r="A41" s="31" t="s">
        <v>157</v>
      </c>
      <c r="B41" s="32">
        <f t="shared" si="1"/>
        <v>3150</v>
      </c>
      <c r="C41" s="32">
        <f t="shared" si="2"/>
        <v>0</v>
      </c>
      <c r="D41" s="33">
        <f t="shared" si="0"/>
        <v>0</v>
      </c>
      <c r="E41" s="33"/>
      <c r="F41" s="33"/>
      <c r="G41" s="33"/>
      <c r="H41" s="33">
        <v>2800</v>
      </c>
      <c r="I41" s="33"/>
      <c r="J41" s="33"/>
      <c r="K41" s="33">
        <v>350</v>
      </c>
      <c r="L41" s="33"/>
      <c r="M41" s="33">
        <f t="shared" si="3"/>
        <v>0</v>
      </c>
      <c r="N41" s="66"/>
      <c r="O41" s="66"/>
      <c r="P41" s="66"/>
      <c r="Q41" s="32"/>
      <c r="R41" s="33"/>
      <c r="S41" s="33"/>
      <c r="T41" s="33">
        <v>0</v>
      </c>
      <c r="U41" s="33">
        <v>0</v>
      </c>
      <c r="V41" s="33"/>
      <c r="W41" s="33"/>
      <c r="X41" s="33"/>
      <c r="Y41" s="33"/>
    </row>
    <row r="42" spans="1:25" ht="15.75" x14ac:dyDescent="0.25">
      <c r="A42" s="31" t="s">
        <v>158</v>
      </c>
      <c r="B42" s="32">
        <f t="shared" si="1"/>
        <v>85528.9</v>
      </c>
      <c r="C42" s="32">
        <f t="shared" si="2"/>
        <v>0</v>
      </c>
      <c r="D42" s="71">
        <f t="shared" si="0"/>
        <v>0</v>
      </c>
      <c r="E42" s="33"/>
      <c r="F42" s="33"/>
      <c r="G42" s="33"/>
      <c r="H42" s="33"/>
      <c r="I42" s="33"/>
      <c r="J42" s="33"/>
      <c r="K42" s="33">
        <v>292</v>
      </c>
      <c r="L42" s="33"/>
      <c r="M42" s="33">
        <f t="shared" si="3"/>
        <v>0</v>
      </c>
      <c r="N42" s="66"/>
      <c r="O42" s="66"/>
      <c r="P42" s="66"/>
      <c r="Q42" s="33">
        <v>621.4</v>
      </c>
      <c r="R42" s="33"/>
      <c r="S42" s="33"/>
      <c r="T42" s="33">
        <v>84615.5</v>
      </c>
      <c r="U42" s="33"/>
      <c r="V42" s="33">
        <f t="shared" si="6"/>
        <v>0</v>
      </c>
      <c r="W42" s="33"/>
      <c r="X42" s="33"/>
      <c r="Y42" s="33"/>
    </row>
    <row r="43" spans="1:25" ht="15.75" x14ac:dyDescent="0.25">
      <c r="A43" s="31" t="s">
        <v>159</v>
      </c>
      <c r="B43" s="32">
        <f t="shared" si="1"/>
        <v>1875.5</v>
      </c>
      <c r="C43" s="32">
        <f t="shared" si="2"/>
        <v>0</v>
      </c>
      <c r="D43" s="33">
        <f t="shared" si="0"/>
        <v>0</v>
      </c>
      <c r="E43" s="33"/>
      <c r="F43" s="33"/>
      <c r="G43" s="33"/>
      <c r="H43" s="33">
        <v>1000</v>
      </c>
      <c r="I43" s="33"/>
      <c r="J43" s="33"/>
      <c r="K43" s="33">
        <v>430</v>
      </c>
      <c r="L43" s="33"/>
      <c r="M43" s="33">
        <f t="shared" si="3"/>
        <v>0</v>
      </c>
      <c r="N43" s="66"/>
      <c r="O43" s="66"/>
      <c r="P43" s="66"/>
      <c r="Q43" s="33">
        <v>445.5</v>
      </c>
      <c r="R43" s="33"/>
      <c r="S43" s="33"/>
      <c r="T43" s="33"/>
      <c r="U43" s="33"/>
      <c r="V43" s="33"/>
      <c r="W43" s="33"/>
      <c r="X43" s="33"/>
      <c r="Y43" s="33"/>
    </row>
    <row r="44" spans="1:25" ht="15.75" x14ac:dyDescent="0.25">
      <c r="A44" s="31" t="s">
        <v>160</v>
      </c>
      <c r="B44" s="32">
        <f t="shared" si="1"/>
        <v>4081.9</v>
      </c>
      <c r="C44" s="32">
        <f t="shared" si="2"/>
        <v>0</v>
      </c>
      <c r="D44" s="33">
        <f t="shared" si="0"/>
        <v>0</v>
      </c>
      <c r="E44" s="33"/>
      <c r="F44" s="33"/>
      <c r="G44" s="33"/>
      <c r="H44" s="33"/>
      <c r="I44" s="33"/>
      <c r="J44" s="33"/>
      <c r="K44" s="33">
        <v>305</v>
      </c>
      <c r="L44" s="33"/>
      <c r="M44" s="33">
        <f t="shared" si="3"/>
        <v>0</v>
      </c>
      <c r="N44" s="66"/>
      <c r="O44" s="66"/>
      <c r="P44" s="66"/>
      <c r="Q44" s="33">
        <v>3776.9</v>
      </c>
      <c r="R44" s="33"/>
      <c r="S44" s="33"/>
      <c r="T44" s="33"/>
      <c r="U44" s="33"/>
      <c r="V44" s="33"/>
      <c r="W44" s="33"/>
      <c r="X44" s="33"/>
      <c r="Y44" s="33"/>
    </row>
    <row r="45" spans="1:25" ht="15.75" x14ac:dyDescent="0.25">
      <c r="A45" s="31" t="s">
        <v>161</v>
      </c>
      <c r="B45" s="32">
        <f t="shared" si="1"/>
        <v>17272.900000000001</v>
      </c>
      <c r="C45" s="32">
        <f t="shared" si="2"/>
        <v>0</v>
      </c>
      <c r="D45" s="33">
        <f t="shared" si="0"/>
        <v>0</v>
      </c>
      <c r="E45" s="33"/>
      <c r="F45" s="33"/>
      <c r="G45" s="33"/>
      <c r="H45" s="33">
        <v>16652.900000000001</v>
      </c>
      <c r="I45" s="33"/>
      <c r="J45" s="33">
        <f t="shared" si="4"/>
        <v>0</v>
      </c>
      <c r="K45" s="33">
        <v>620</v>
      </c>
      <c r="L45" s="33"/>
      <c r="M45" s="33">
        <f t="shared" si="3"/>
        <v>0</v>
      </c>
      <c r="N45" s="66"/>
      <c r="O45" s="66"/>
      <c r="P45" s="66"/>
      <c r="Q45" s="33"/>
      <c r="R45" s="33"/>
      <c r="S45" s="33"/>
      <c r="T45" s="33"/>
      <c r="U45" s="33"/>
      <c r="V45" s="33"/>
      <c r="W45" s="33"/>
      <c r="X45" s="33"/>
      <c r="Y45" s="33"/>
    </row>
    <row r="46" spans="1:25" ht="15.75" x14ac:dyDescent="0.25">
      <c r="A46" s="31" t="s">
        <v>162</v>
      </c>
      <c r="B46" s="32">
        <f t="shared" si="1"/>
        <v>164009.79999999999</v>
      </c>
      <c r="C46" s="32">
        <f t="shared" si="2"/>
        <v>0</v>
      </c>
      <c r="D46" s="33">
        <f t="shared" si="0"/>
        <v>0</v>
      </c>
      <c r="E46" s="33"/>
      <c r="F46" s="33"/>
      <c r="G46" s="33"/>
      <c r="H46" s="33">
        <v>0</v>
      </c>
      <c r="I46" s="33">
        <v>0</v>
      </c>
      <c r="J46" s="33"/>
      <c r="K46" s="33">
        <v>4450</v>
      </c>
      <c r="L46" s="33"/>
      <c r="M46" s="33">
        <f t="shared" si="3"/>
        <v>0</v>
      </c>
      <c r="N46" s="66"/>
      <c r="O46" s="66"/>
      <c r="P46" s="66"/>
      <c r="Q46" s="33">
        <v>700</v>
      </c>
      <c r="R46" s="33">
        <v>0</v>
      </c>
      <c r="S46" s="33"/>
      <c r="T46" s="33">
        <v>158859.79999999999</v>
      </c>
      <c r="U46" s="33"/>
      <c r="V46" s="33">
        <f t="shared" si="6"/>
        <v>0</v>
      </c>
      <c r="W46" s="33"/>
      <c r="X46" s="33"/>
      <c r="Y46" s="33"/>
    </row>
    <row r="47" spans="1:25" ht="32.25" customHeight="1" x14ac:dyDescent="0.25">
      <c r="A47" s="59" t="s">
        <v>163</v>
      </c>
      <c r="B47" s="60">
        <f>E47+H47+K47+Q47+T47+W47</f>
        <v>515002.9</v>
      </c>
      <c r="C47" s="60">
        <f>F47+I47+L47+R47+U47+X47</f>
        <v>76000</v>
      </c>
      <c r="D47" s="60">
        <f t="shared" si="0"/>
        <v>14.757198454610643</v>
      </c>
      <c r="E47" s="60">
        <f>SUM(E48:E51)</f>
        <v>0</v>
      </c>
      <c r="F47" s="60">
        <f>SUM(F48:F51)</f>
        <v>0</v>
      </c>
      <c r="G47" s="60"/>
      <c r="H47" s="60">
        <f>SUM(H48:H51)</f>
        <v>3040</v>
      </c>
      <c r="I47" s="60">
        <f>SUM(I48:I51)</f>
        <v>0</v>
      </c>
      <c r="J47" s="60"/>
      <c r="K47" s="60">
        <f>SUM(K48:K51)</f>
        <v>5800</v>
      </c>
      <c r="L47" s="60">
        <f>SUM(L48:L51)</f>
        <v>0</v>
      </c>
      <c r="M47" s="60">
        <f t="shared" si="3"/>
        <v>0</v>
      </c>
      <c r="N47" s="120"/>
      <c r="O47" s="120"/>
      <c r="P47" s="120"/>
      <c r="Q47" s="60">
        <f>SUM(Q48:Q51)</f>
        <v>76000</v>
      </c>
      <c r="R47" s="60">
        <f>SUM(R48:R51)</f>
        <v>76000</v>
      </c>
      <c r="S47" s="60">
        <f>R47/Q47*100</f>
        <v>100</v>
      </c>
      <c r="T47" s="60">
        <f>SUM(T48:T51)</f>
        <v>430162.9</v>
      </c>
      <c r="U47" s="60">
        <f>SUM(U48:U51)</f>
        <v>0</v>
      </c>
      <c r="V47" s="60">
        <f t="shared" ref="V47" si="7">U47/T47*100</f>
        <v>0</v>
      </c>
      <c r="W47" s="60">
        <f>SUM(W48:W51)</f>
        <v>0</v>
      </c>
      <c r="X47" s="60">
        <f>SUM(X48:X51)</f>
        <v>0</v>
      </c>
      <c r="Y47" s="60"/>
    </row>
    <row r="48" spans="1:25" ht="15.75" x14ac:dyDescent="0.25">
      <c r="A48" s="76" t="s">
        <v>164</v>
      </c>
      <c r="B48" s="32">
        <f>E48+H48+K48+N48+Q48+T48+W48</f>
        <v>511442.9</v>
      </c>
      <c r="C48" s="32">
        <f>F48+I48+L48+O48+R48+U48+X48</f>
        <v>76000</v>
      </c>
      <c r="D48" s="33">
        <f t="shared" si="0"/>
        <v>14.85991886875348</v>
      </c>
      <c r="E48" s="33"/>
      <c r="F48" s="33"/>
      <c r="G48" s="33"/>
      <c r="H48" s="33"/>
      <c r="I48" s="33"/>
      <c r="J48" s="33"/>
      <c r="K48" s="33">
        <v>5280</v>
      </c>
      <c r="L48" s="33"/>
      <c r="M48" s="33">
        <f>L48/K48*100</f>
        <v>0</v>
      </c>
      <c r="N48" s="66"/>
      <c r="O48" s="66"/>
      <c r="P48" s="66"/>
      <c r="Q48" s="33">
        <v>76000</v>
      </c>
      <c r="R48" s="33">
        <v>76000</v>
      </c>
      <c r="S48" s="33">
        <f>R48/Q48*100</f>
        <v>100</v>
      </c>
      <c r="T48" s="33">
        <v>430162.9</v>
      </c>
      <c r="U48" s="33"/>
      <c r="V48" s="33">
        <f>U48/T48*100</f>
        <v>0</v>
      </c>
      <c r="W48" s="33"/>
      <c r="X48" s="33">
        <v>0</v>
      </c>
      <c r="Y48" s="33">
        <v>0</v>
      </c>
    </row>
    <row r="49" spans="1:25" ht="15.75" x14ac:dyDescent="0.25">
      <c r="A49" s="76" t="s">
        <v>593</v>
      </c>
      <c r="B49" s="32">
        <f t="shared" ref="B49:B51" si="8">E49+H49+K49+N49+Q49+T49+W49</f>
        <v>3320</v>
      </c>
      <c r="C49" s="32">
        <f t="shared" ref="C49:C51" si="9">F49+I49+L49+O49+R49+U49+X49</f>
        <v>0</v>
      </c>
      <c r="D49" s="33">
        <f t="shared" si="0"/>
        <v>0</v>
      </c>
      <c r="E49" s="33"/>
      <c r="F49" s="33"/>
      <c r="G49" s="33"/>
      <c r="H49" s="33">
        <v>3040</v>
      </c>
      <c r="I49" s="33"/>
      <c r="J49" s="33"/>
      <c r="K49" s="33">
        <v>280</v>
      </c>
      <c r="L49" s="33"/>
      <c r="M49" s="33">
        <f t="shared" ref="M49:M51" si="10">L49/K49*100</f>
        <v>0</v>
      </c>
      <c r="N49" s="66"/>
      <c r="O49" s="66"/>
      <c r="P49" s="66"/>
      <c r="Q49" s="33"/>
      <c r="R49" s="33"/>
      <c r="S49" s="33"/>
      <c r="T49" s="33"/>
      <c r="U49" s="33"/>
      <c r="V49" s="33"/>
      <c r="W49" s="33"/>
      <c r="X49" s="33"/>
      <c r="Y49" s="33"/>
    </row>
    <row r="50" spans="1:25" ht="15.75" x14ac:dyDescent="0.25">
      <c r="A50" s="76" t="s">
        <v>165</v>
      </c>
      <c r="B50" s="32">
        <f t="shared" si="8"/>
        <v>80</v>
      </c>
      <c r="C50" s="32">
        <f t="shared" si="9"/>
        <v>0</v>
      </c>
      <c r="D50" s="71">
        <f t="shared" si="0"/>
        <v>0</v>
      </c>
      <c r="E50" s="33"/>
      <c r="F50" s="33"/>
      <c r="G50" s="33"/>
      <c r="H50" s="33"/>
      <c r="I50" s="33"/>
      <c r="J50" s="33"/>
      <c r="K50" s="33">
        <v>80</v>
      </c>
      <c r="L50" s="33"/>
      <c r="M50" s="33">
        <f t="shared" si="10"/>
        <v>0</v>
      </c>
      <c r="N50" s="66"/>
      <c r="O50" s="66"/>
      <c r="P50" s="66"/>
      <c r="Q50" s="33"/>
      <c r="R50" s="33"/>
      <c r="S50" s="33"/>
      <c r="T50" s="33">
        <v>0</v>
      </c>
      <c r="U50" s="33">
        <v>0</v>
      </c>
      <c r="V50" s="33"/>
      <c r="W50" s="33">
        <v>0</v>
      </c>
      <c r="X50" s="33">
        <v>0</v>
      </c>
      <c r="Y50" s="33"/>
    </row>
    <row r="51" spans="1:25" ht="15.75" x14ac:dyDescent="0.25">
      <c r="A51" s="76" t="s">
        <v>592</v>
      </c>
      <c r="B51" s="32">
        <f t="shared" si="8"/>
        <v>160</v>
      </c>
      <c r="C51" s="32">
        <f t="shared" si="9"/>
        <v>0</v>
      </c>
      <c r="D51" s="71">
        <f t="shared" si="0"/>
        <v>0</v>
      </c>
      <c r="E51" s="33"/>
      <c r="F51" s="33"/>
      <c r="G51" s="33"/>
      <c r="H51" s="33"/>
      <c r="I51" s="33"/>
      <c r="J51" s="33"/>
      <c r="K51" s="33">
        <v>160</v>
      </c>
      <c r="L51" s="33"/>
      <c r="M51" s="33">
        <f t="shared" si="10"/>
        <v>0</v>
      </c>
      <c r="N51" s="66"/>
      <c r="O51" s="66"/>
      <c r="P51" s="66"/>
      <c r="Q51" s="33"/>
      <c r="R51" s="33"/>
      <c r="S51" s="33"/>
      <c r="T51" s="33">
        <v>0</v>
      </c>
      <c r="U51" s="33">
        <v>0</v>
      </c>
      <c r="V51" s="33"/>
      <c r="W51" s="33">
        <v>0</v>
      </c>
      <c r="X51" s="33">
        <v>0</v>
      </c>
      <c r="Y51" s="33"/>
    </row>
    <row r="52" spans="1:25" s="61" customFormat="1" ht="15.75" x14ac:dyDescent="0.25">
      <c r="A52" s="59" t="s">
        <v>166</v>
      </c>
      <c r="B52" s="60">
        <f>SUM(B53:B108)</f>
        <v>461223.6</v>
      </c>
      <c r="C52" s="60">
        <f>SUM(C53:C108)</f>
        <v>0</v>
      </c>
      <c r="D52" s="60">
        <f t="shared" si="0"/>
        <v>0</v>
      </c>
      <c r="E52" s="60">
        <f>SUM(E53:E108)</f>
        <v>299900</v>
      </c>
      <c r="F52" s="60">
        <f>SUM(F53:F108)</f>
        <v>0</v>
      </c>
      <c r="G52" s="60"/>
      <c r="H52" s="60">
        <f>SUM(H53:H108)</f>
        <v>4500</v>
      </c>
      <c r="I52" s="60">
        <f>SUM(I53:I108)</f>
        <v>0</v>
      </c>
      <c r="J52" s="60">
        <f t="shared" ref="J52" si="11">I52/H52*100</f>
        <v>0</v>
      </c>
      <c r="K52" s="60">
        <f>SUM(K53:K108)</f>
        <v>250</v>
      </c>
      <c r="L52" s="60">
        <f>SUM(L53:L108)</f>
        <v>0</v>
      </c>
      <c r="M52" s="60">
        <f>L52/K52*100</f>
        <v>0</v>
      </c>
      <c r="N52" s="120"/>
      <c r="O52" s="120"/>
      <c r="P52" s="120"/>
      <c r="Q52" s="60">
        <f>SUM(Q53:Q108)</f>
        <v>1573.6000000000001</v>
      </c>
      <c r="R52" s="60">
        <f>SUM(R63:R108)</f>
        <v>0</v>
      </c>
      <c r="S52" s="70"/>
      <c r="T52" s="60"/>
      <c r="U52" s="60"/>
      <c r="V52" s="60"/>
      <c r="W52" s="60">
        <f>SUM(W53:W108)</f>
        <v>155000</v>
      </c>
      <c r="X52" s="60">
        <f>SUM(X53:X108)</f>
        <v>0</v>
      </c>
      <c r="Y52" s="60">
        <f>X52/W52*100</f>
        <v>0</v>
      </c>
    </row>
    <row r="53" spans="1:25" s="68" customFormat="1" ht="63" x14ac:dyDescent="0.25">
      <c r="A53" s="91" t="s">
        <v>511</v>
      </c>
      <c r="B53" s="92">
        <f>E53+H53+K53+N53+Q53+T53+W53</f>
        <v>0</v>
      </c>
      <c r="C53" s="92">
        <f>F53+I53+L53+O53+R53+U53+X53</f>
        <v>0</v>
      </c>
      <c r="D53" s="92"/>
      <c r="E53" s="93"/>
      <c r="F53" s="93"/>
      <c r="G53" s="93"/>
      <c r="H53" s="93"/>
      <c r="I53" s="93"/>
      <c r="J53" s="93"/>
      <c r="K53" s="92"/>
      <c r="L53" s="92"/>
      <c r="M53" s="92"/>
      <c r="N53" s="148"/>
      <c r="O53" s="148"/>
      <c r="P53" s="148"/>
      <c r="Q53" s="93"/>
      <c r="R53" s="93"/>
      <c r="S53" s="93"/>
      <c r="T53" s="93"/>
      <c r="U53" s="93"/>
      <c r="V53" s="93"/>
      <c r="W53" s="93"/>
      <c r="X53" s="93"/>
      <c r="Y53" s="93"/>
    </row>
    <row r="54" spans="1:25" s="68" customFormat="1" ht="78.75" x14ac:dyDescent="0.25">
      <c r="A54" s="91" t="s">
        <v>549</v>
      </c>
      <c r="B54" s="92">
        <f t="shared" ref="B54:B108" si="12">E54+H54+K54+N54+Q54+T54+W54</f>
        <v>0</v>
      </c>
      <c r="C54" s="92">
        <f t="shared" ref="C54:C108" si="13">F54+I54+L54+O54+R54+U54+X54</f>
        <v>0</v>
      </c>
      <c r="D54" s="92"/>
      <c r="E54" s="93"/>
      <c r="F54" s="93"/>
      <c r="G54" s="93"/>
      <c r="H54" s="93"/>
      <c r="I54" s="93"/>
      <c r="J54" s="93"/>
      <c r="K54" s="92"/>
      <c r="L54" s="92"/>
      <c r="M54" s="92"/>
      <c r="N54" s="148"/>
      <c r="O54" s="148"/>
      <c r="P54" s="148"/>
      <c r="Q54" s="93"/>
      <c r="R54" s="93"/>
      <c r="S54" s="93"/>
      <c r="T54" s="93"/>
      <c r="U54" s="93"/>
      <c r="V54" s="93"/>
      <c r="W54" s="93"/>
      <c r="X54" s="93"/>
      <c r="Y54" s="93"/>
    </row>
    <row r="55" spans="1:25" s="68" customFormat="1" ht="63" x14ac:dyDescent="0.25">
      <c r="A55" s="128" t="s">
        <v>608</v>
      </c>
      <c r="B55" s="92">
        <f t="shared" si="12"/>
        <v>200</v>
      </c>
      <c r="C55" s="92">
        <f t="shared" si="13"/>
        <v>0</v>
      </c>
      <c r="D55" s="92">
        <f t="shared" ref="D55:D108" si="14">C55/B55*100</f>
        <v>0</v>
      </c>
      <c r="E55" s="93"/>
      <c r="F55" s="93"/>
      <c r="G55" s="93"/>
      <c r="H55" s="93"/>
      <c r="I55" s="93"/>
      <c r="J55" s="93"/>
      <c r="K55" s="92">
        <v>200</v>
      </c>
      <c r="L55" s="92"/>
      <c r="M55" s="92">
        <f t="shared" ref="M55:M79" si="15">L55/K55*100</f>
        <v>0</v>
      </c>
      <c r="N55" s="148"/>
      <c r="O55" s="148"/>
      <c r="P55" s="148"/>
      <c r="Q55" s="93"/>
      <c r="R55" s="93"/>
      <c r="S55" s="93"/>
      <c r="T55" s="93"/>
      <c r="U55" s="93"/>
      <c r="V55" s="93"/>
      <c r="W55" s="93"/>
      <c r="X55" s="93"/>
      <c r="Y55" s="93"/>
    </row>
    <row r="56" spans="1:25" s="68" customFormat="1" ht="78.75" x14ac:dyDescent="0.25">
      <c r="A56" s="91" t="s">
        <v>193</v>
      </c>
      <c r="B56" s="92">
        <f t="shared" si="12"/>
        <v>0</v>
      </c>
      <c r="C56" s="92">
        <f t="shared" si="13"/>
        <v>0</v>
      </c>
      <c r="D56" s="92"/>
      <c r="E56" s="93"/>
      <c r="F56" s="93"/>
      <c r="G56" s="93"/>
      <c r="H56" s="92"/>
      <c r="I56" s="93"/>
      <c r="J56" s="93"/>
      <c r="K56" s="92"/>
      <c r="L56" s="92"/>
      <c r="M56" s="92"/>
      <c r="N56" s="148"/>
      <c r="O56" s="148"/>
      <c r="P56" s="148"/>
      <c r="Q56" s="93"/>
      <c r="R56" s="93"/>
      <c r="S56" s="93"/>
      <c r="T56" s="93"/>
      <c r="U56" s="93"/>
      <c r="V56" s="93"/>
      <c r="W56" s="93"/>
      <c r="X56" s="93"/>
      <c r="Y56" s="93"/>
    </row>
    <row r="57" spans="1:25" s="68" customFormat="1" ht="63" x14ac:dyDescent="0.25">
      <c r="A57" s="91" t="s">
        <v>585</v>
      </c>
      <c r="B57" s="92">
        <f t="shared" si="12"/>
        <v>100000</v>
      </c>
      <c r="C57" s="92">
        <f t="shared" si="13"/>
        <v>0</v>
      </c>
      <c r="D57" s="92"/>
      <c r="E57" s="93"/>
      <c r="F57" s="93"/>
      <c r="G57" s="93"/>
      <c r="H57" s="93"/>
      <c r="I57" s="93"/>
      <c r="J57" s="93"/>
      <c r="K57" s="92"/>
      <c r="L57" s="92"/>
      <c r="M57" s="92"/>
      <c r="N57" s="154"/>
      <c r="O57" s="148"/>
      <c r="P57" s="148"/>
      <c r="Q57" s="93"/>
      <c r="R57" s="93"/>
      <c r="S57" s="93"/>
      <c r="T57" s="93"/>
      <c r="U57" s="93"/>
      <c r="V57" s="93"/>
      <c r="W57" s="92">
        <v>100000</v>
      </c>
      <c r="X57" s="93"/>
      <c r="Y57" s="93"/>
    </row>
    <row r="58" spans="1:25" s="68" customFormat="1" ht="78.75" x14ac:dyDescent="0.25">
      <c r="A58" s="91" t="s">
        <v>210</v>
      </c>
      <c r="B58" s="92">
        <f t="shared" si="12"/>
        <v>0</v>
      </c>
      <c r="C58" s="92">
        <f t="shared" si="13"/>
        <v>0</v>
      </c>
      <c r="D58" s="92"/>
      <c r="E58" s="93"/>
      <c r="F58" s="93"/>
      <c r="G58" s="93"/>
      <c r="H58" s="93"/>
      <c r="I58" s="93"/>
      <c r="J58" s="93"/>
      <c r="K58" s="92"/>
      <c r="L58" s="92"/>
      <c r="M58" s="92"/>
      <c r="N58" s="154"/>
      <c r="O58" s="148"/>
      <c r="P58" s="148"/>
      <c r="Q58" s="93"/>
      <c r="R58" s="93"/>
      <c r="S58" s="93"/>
      <c r="T58" s="93"/>
      <c r="U58" s="93"/>
      <c r="V58" s="93"/>
      <c r="W58" s="93"/>
      <c r="X58" s="93"/>
      <c r="Y58" s="93"/>
    </row>
    <row r="59" spans="1:25" s="68" customFormat="1" ht="78.75" x14ac:dyDescent="0.25">
      <c r="A59" s="91" t="s">
        <v>219</v>
      </c>
      <c r="B59" s="92">
        <f t="shared" si="12"/>
        <v>0</v>
      </c>
      <c r="C59" s="92">
        <f t="shared" si="13"/>
        <v>0</v>
      </c>
      <c r="D59" s="92"/>
      <c r="E59" s="93"/>
      <c r="F59" s="93"/>
      <c r="G59" s="93"/>
      <c r="H59" s="93"/>
      <c r="I59" s="93"/>
      <c r="J59" s="93"/>
      <c r="K59" s="92"/>
      <c r="L59" s="92"/>
      <c r="M59" s="92"/>
      <c r="N59" s="149"/>
      <c r="O59" s="148"/>
      <c r="P59" s="148"/>
      <c r="Q59" s="155"/>
      <c r="R59" s="93"/>
      <c r="S59" s="93"/>
      <c r="T59" s="93"/>
      <c r="U59" s="93"/>
      <c r="V59" s="93"/>
      <c r="W59" s="93"/>
      <c r="X59" s="93"/>
      <c r="Y59" s="93"/>
    </row>
    <row r="60" spans="1:25" s="68" customFormat="1" ht="63" x14ac:dyDescent="0.25">
      <c r="A60" s="91" t="s">
        <v>573</v>
      </c>
      <c r="B60" s="92">
        <f t="shared" si="12"/>
        <v>0</v>
      </c>
      <c r="C60" s="92">
        <f t="shared" si="13"/>
        <v>0</v>
      </c>
      <c r="D60" s="92"/>
      <c r="E60" s="93"/>
      <c r="F60" s="93"/>
      <c r="G60" s="93"/>
      <c r="H60" s="93"/>
      <c r="I60" s="93"/>
      <c r="J60" s="93"/>
      <c r="K60" s="92"/>
      <c r="L60" s="92"/>
      <c r="M60" s="92"/>
      <c r="N60" s="154"/>
      <c r="O60" s="148"/>
      <c r="P60" s="148"/>
      <c r="Q60" s="93"/>
      <c r="R60" s="93"/>
      <c r="S60" s="93"/>
      <c r="T60" s="93"/>
      <c r="U60" s="93"/>
      <c r="V60" s="93"/>
      <c r="W60" s="93"/>
      <c r="X60" s="93"/>
      <c r="Y60" s="93"/>
    </row>
    <row r="61" spans="1:25" s="68" customFormat="1" ht="47.25" x14ac:dyDescent="0.25">
      <c r="A61" s="91" t="s">
        <v>233</v>
      </c>
      <c r="B61" s="92">
        <f t="shared" si="12"/>
        <v>0</v>
      </c>
      <c r="C61" s="92">
        <f t="shared" si="13"/>
        <v>0</v>
      </c>
      <c r="D61" s="92"/>
      <c r="E61" s="93"/>
      <c r="F61" s="93"/>
      <c r="G61" s="93"/>
      <c r="H61" s="93"/>
      <c r="I61" s="93"/>
      <c r="J61" s="93"/>
      <c r="K61" s="92"/>
      <c r="L61" s="92"/>
      <c r="M61" s="92"/>
      <c r="N61" s="148"/>
      <c r="O61" s="148"/>
      <c r="P61" s="148"/>
      <c r="Q61" s="93"/>
      <c r="R61" s="93"/>
      <c r="S61" s="93"/>
      <c r="T61" s="93"/>
      <c r="U61" s="93"/>
      <c r="V61" s="93"/>
      <c r="W61" s="93"/>
      <c r="X61" s="93"/>
      <c r="Y61" s="93"/>
    </row>
    <row r="62" spans="1:25" s="68" customFormat="1" ht="78.75" x14ac:dyDescent="0.25">
      <c r="A62" s="91" t="s">
        <v>244</v>
      </c>
      <c r="B62" s="92">
        <f t="shared" si="12"/>
        <v>0</v>
      </c>
      <c r="C62" s="92">
        <f t="shared" si="13"/>
        <v>0</v>
      </c>
      <c r="D62" s="92"/>
      <c r="E62" s="93"/>
      <c r="F62" s="93"/>
      <c r="G62" s="93"/>
      <c r="H62" s="93"/>
      <c r="I62" s="93"/>
      <c r="J62" s="93"/>
      <c r="K62" s="92"/>
      <c r="L62" s="92"/>
      <c r="M62" s="92"/>
      <c r="N62" s="148"/>
      <c r="O62" s="148"/>
      <c r="P62" s="148"/>
      <c r="Q62" s="93"/>
      <c r="R62" s="93"/>
      <c r="S62" s="93"/>
      <c r="T62" s="93"/>
      <c r="U62" s="93"/>
      <c r="V62" s="93"/>
      <c r="W62" s="93"/>
      <c r="X62" s="93"/>
      <c r="Y62" s="93"/>
    </row>
    <row r="63" spans="1:25" ht="78.75" x14ac:dyDescent="0.25">
      <c r="A63" s="91" t="s">
        <v>253</v>
      </c>
      <c r="B63" s="92">
        <f t="shared" si="12"/>
        <v>0</v>
      </c>
      <c r="C63" s="92">
        <f t="shared" si="13"/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148"/>
      <c r="O63" s="148"/>
      <c r="P63" s="148"/>
      <c r="Q63" s="92"/>
      <c r="R63" s="92"/>
      <c r="S63" s="92"/>
      <c r="T63" s="94"/>
      <c r="U63" s="94"/>
      <c r="V63" s="94"/>
      <c r="W63" s="94"/>
      <c r="X63" s="94"/>
      <c r="Y63" s="94"/>
    </row>
    <row r="64" spans="1:25" ht="78.75" x14ac:dyDescent="0.25">
      <c r="A64" s="91" t="s">
        <v>262</v>
      </c>
      <c r="B64" s="92">
        <f t="shared" si="12"/>
        <v>0</v>
      </c>
      <c r="C64" s="92">
        <f t="shared" si="13"/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148"/>
      <c r="O64" s="148"/>
      <c r="P64" s="148"/>
      <c r="Q64" s="92"/>
      <c r="R64" s="92"/>
      <c r="S64" s="92"/>
      <c r="T64" s="94"/>
      <c r="U64" s="94"/>
      <c r="V64" s="94"/>
      <c r="W64" s="94"/>
      <c r="X64" s="94"/>
      <c r="Y64" s="94"/>
    </row>
    <row r="65" spans="1:25" ht="63" x14ac:dyDescent="0.25">
      <c r="A65" s="91" t="s">
        <v>574</v>
      </c>
      <c r="B65" s="92">
        <f t="shared" si="12"/>
        <v>0</v>
      </c>
      <c r="C65" s="92">
        <f t="shared" si="13"/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148"/>
      <c r="O65" s="148"/>
      <c r="P65" s="148"/>
      <c r="Q65" s="92"/>
      <c r="R65" s="92"/>
      <c r="S65" s="92"/>
      <c r="T65" s="94"/>
      <c r="U65" s="94"/>
      <c r="V65" s="94"/>
      <c r="W65" s="94"/>
      <c r="X65" s="94"/>
      <c r="Y65" s="94"/>
    </row>
    <row r="66" spans="1:25" ht="78.75" x14ac:dyDescent="0.25">
      <c r="A66" s="91" t="s">
        <v>284</v>
      </c>
      <c r="B66" s="92">
        <f t="shared" si="12"/>
        <v>0</v>
      </c>
      <c r="C66" s="92">
        <f t="shared" si="13"/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148"/>
      <c r="O66" s="148"/>
      <c r="P66" s="148"/>
      <c r="Q66" s="92"/>
      <c r="R66" s="92"/>
      <c r="S66" s="92"/>
      <c r="T66" s="94"/>
      <c r="U66" s="94"/>
      <c r="V66" s="94"/>
      <c r="W66" s="94"/>
      <c r="X66" s="94"/>
      <c r="Y66" s="94"/>
    </row>
    <row r="67" spans="1:25" ht="78.75" x14ac:dyDescent="0.25">
      <c r="A67" s="91" t="s">
        <v>289</v>
      </c>
      <c r="B67" s="92">
        <f t="shared" si="12"/>
        <v>0</v>
      </c>
      <c r="C67" s="92">
        <f t="shared" si="13"/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148"/>
      <c r="O67" s="148"/>
      <c r="P67" s="148"/>
      <c r="Q67" s="92"/>
      <c r="R67" s="92"/>
      <c r="S67" s="92"/>
      <c r="T67" s="94"/>
      <c r="U67" s="94"/>
      <c r="V67" s="94"/>
      <c r="W67" s="94"/>
      <c r="X67" s="94"/>
      <c r="Y67" s="94"/>
    </row>
    <row r="68" spans="1:25" ht="78.75" x14ac:dyDescent="0.25">
      <c r="A68" s="91" t="s">
        <v>301</v>
      </c>
      <c r="B68" s="92">
        <f t="shared" si="12"/>
        <v>0</v>
      </c>
      <c r="C68" s="92">
        <f t="shared" si="13"/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148"/>
      <c r="O68" s="148"/>
      <c r="P68" s="148"/>
      <c r="Q68" s="92"/>
      <c r="R68" s="92"/>
      <c r="S68" s="92"/>
      <c r="T68" s="94"/>
      <c r="U68" s="94"/>
      <c r="V68" s="94"/>
      <c r="W68" s="94"/>
      <c r="X68" s="94"/>
      <c r="Y68" s="94"/>
    </row>
    <row r="69" spans="1:25" ht="78.75" x14ac:dyDescent="0.25">
      <c r="A69" s="91" t="s">
        <v>575</v>
      </c>
      <c r="B69" s="92">
        <f t="shared" si="12"/>
        <v>0</v>
      </c>
      <c r="C69" s="92">
        <f t="shared" si="13"/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148"/>
      <c r="O69" s="148"/>
      <c r="P69" s="148"/>
      <c r="Q69" s="92"/>
      <c r="R69" s="92"/>
      <c r="S69" s="92"/>
      <c r="T69" s="94"/>
      <c r="U69" s="94"/>
      <c r="V69" s="94"/>
      <c r="W69" s="94"/>
      <c r="X69" s="94"/>
      <c r="Y69" s="94"/>
    </row>
    <row r="70" spans="1:25" ht="78.75" x14ac:dyDescent="0.25">
      <c r="A70" s="91" t="s">
        <v>576</v>
      </c>
      <c r="B70" s="92">
        <f t="shared" si="12"/>
        <v>4500</v>
      </c>
      <c r="C70" s="92">
        <f t="shared" si="13"/>
        <v>0</v>
      </c>
      <c r="D70" s="92">
        <f t="shared" si="14"/>
        <v>0</v>
      </c>
      <c r="E70" s="92"/>
      <c r="F70" s="92"/>
      <c r="G70" s="92"/>
      <c r="H70" s="92">
        <v>4500</v>
      </c>
      <c r="I70" s="92"/>
      <c r="J70" s="92"/>
      <c r="K70" s="92"/>
      <c r="L70" s="92"/>
      <c r="M70" s="92"/>
      <c r="N70" s="148"/>
      <c r="O70" s="148"/>
      <c r="P70" s="148"/>
      <c r="Q70" s="92"/>
      <c r="R70" s="92"/>
      <c r="S70" s="92"/>
      <c r="T70" s="94"/>
      <c r="U70" s="94"/>
      <c r="V70" s="94"/>
      <c r="W70" s="94"/>
      <c r="X70" s="94"/>
      <c r="Y70" s="94"/>
    </row>
    <row r="71" spans="1:25" ht="78.75" x14ac:dyDescent="0.25">
      <c r="A71" s="91" t="s">
        <v>512</v>
      </c>
      <c r="B71" s="92">
        <f t="shared" si="12"/>
        <v>0</v>
      </c>
      <c r="C71" s="92">
        <f t="shared" si="13"/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148"/>
      <c r="O71" s="148"/>
      <c r="P71" s="148"/>
      <c r="Q71" s="92"/>
      <c r="R71" s="92"/>
      <c r="S71" s="92"/>
      <c r="T71" s="94"/>
      <c r="U71" s="94"/>
      <c r="V71" s="94"/>
      <c r="W71" s="94"/>
      <c r="X71" s="94"/>
      <c r="Y71" s="94"/>
    </row>
    <row r="72" spans="1:25" ht="78.75" x14ac:dyDescent="0.25">
      <c r="A72" s="91" t="s">
        <v>577</v>
      </c>
      <c r="B72" s="92">
        <f t="shared" si="12"/>
        <v>0</v>
      </c>
      <c r="C72" s="92">
        <f t="shared" si="13"/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148"/>
      <c r="O72" s="148"/>
      <c r="P72" s="148"/>
      <c r="Q72" s="92"/>
      <c r="R72" s="92"/>
      <c r="S72" s="92"/>
      <c r="T72" s="94"/>
      <c r="U72" s="94"/>
      <c r="V72" s="94"/>
      <c r="W72" s="94"/>
      <c r="X72" s="94"/>
      <c r="Y72" s="94"/>
    </row>
    <row r="73" spans="1:25" ht="63" x14ac:dyDescent="0.25">
      <c r="A73" s="91" t="s">
        <v>336</v>
      </c>
      <c r="B73" s="92">
        <f t="shared" si="12"/>
        <v>0</v>
      </c>
      <c r="C73" s="92">
        <f t="shared" si="13"/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148"/>
      <c r="O73" s="148"/>
      <c r="P73" s="148"/>
      <c r="Q73" s="92"/>
      <c r="R73" s="92"/>
      <c r="S73" s="92"/>
      <c r="T73" s="94"/>
      <c r="U73" s="94"/>
      <c r="V73" s="94"/>
      <c r="W73" s="94"/>
      <c r="X73" s="94"/>
      <c r="Y73" s="94"/>
    </row>
    <row r="74" spans="1:25" ht="78.75" x14ac:dyDescent="0.25">
      <c r="A74" s="91" t="s">
        <v>563</v>
      </c>
      <c r="B74" s="92">
        <f t="shared" si="12"/>
        <v>0</v>
      </c>
      <c r="C74" s="92">
        <f t="shared" si="13"/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148"/>
      <c r="O74" s="148"/>
      <c r="P74" s="148"/>
      <c r="Q74" s="92"/>
      <c r="R74" s="92"/>
      <c r="S74" s="92"/>
      <c r="T74" s="94"/>
      <c r="U74" s="94"/>
      <c r="V74" s="94"/>
      <c r="W74" s="94"/>
      <c r="X74" s="94"/>
      <c r="Y74" s="94"/>
    </row>
    <row r="75" spans="1:25" ht="78.75" x14ac:dyDescent="0.25">
      <c r="A75" s="91" t="s">
        <v>338</v>
      </c>
      <c r="B75" s="92">
        <f t="shared" si="12"/>
        <v>0</v>
      </c>
      <c r="C75" s="92">
        <f t="shared" si="13"/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148"/>
      <c r="O75" s="148"/>
      <c r="P75" s="148"/>
      <c r="Q75" s="92"/>
      <c r="R75" s="92"/>
      <c r="S75" s="92"/>
      <c r="T75" s="94"/>
      <c r="U75" s="94"/>
      <c r="V75" s="94"/>
      <c r="W75" s="94"/>
      <c r="X75" s="94"/>
      <c r="Y75" s="94"/>
    </row>
    <row r="76" spans="1:25" ht="78.75" x14ac:dyDescent="0.25">
      <c r="A76" s="91" t="s">
        <v>339</v>
      </c>
      <c r="B76" s="92">
        <f t="shared" si="12"/>
        <v>0</v>
      </c>
      <c r="C76" s="92">
        <f t="shared" si="13"/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148"/>
      <c r="O76" s="148"/>
      <c r="P76" s="148"/>
      <c r="Q76" s="92"/>
      <c r="R76" s="92"/>
      <c r="S76" s="92"/>
      <c r="T76" s="94"/>
      <c r="U76" s="94"/>
      <c r="V76" s="94"/>
      <c r="W76" s="94"/>
      <c r="X76" s="94"/>
      <c r="Y76" s="94"/>
    </row>
    <row r="77" spans="1:25" ht="78.75" x14ac:dyDescent="0.25">
      <c r="A77" s="91" t="s">
        <v>341</v>
      </c>
      <c r="B77" s="92">
        <f t="shared" si="12"/>
        <v>0</v>
      </c>
      <c r="C77" s="92">
        <f t="shared" si="13"/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148"/>
      <c r="O77" s="148"/>
      <c r="P77" s="148"/>
      <c r="Q77" s="92"/>
      <c r="R77" s="92"/>
      <c r="S77" s="92"/>
      <c r="T77" s="94"/>
      <c r="U77" s="94"/>
      <c r="V77" s="94"/>
      <c r="W77" s="94"/>
      <c r="X77" s="94"/>
      <c r="Y77" s="94"/>
    </row>
    <row r="78" spans="1:25" ht="78.75" x14ac:dyDescent="0.25">
      <c r="A78" s="91" t="s">
        <v>342</v>
      </c>
      <c r="B78" s="92">
        <f t="shared" si="12"/>
        <v>0</v>
      </c>
      <c r="C78" s="92">
        <f t="shared" si="13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148"/>
      <c r="O78" s="148"/>
      <c r="P78" s="148"/>
      <c r="Q78" s="92"/>
      <c r="R78" s="92"/>
      <c r="S78" s="92"/>
      <c r="T78" s="94"/>
      <c r="U78" s="94"/>
      <c r="V78" s="94"/>
      <c r="W78" s="94"/>
      <c r="X78" s="94"/>
      <c r="Y78" s="94"/>
    </row>
    <row r="79" spans="1:25" ht="78.75" x14ac:dyDescent="0.25">
      <c r="A79" s="91" t="s">
        <v>346</v>
      </c>
      <c r="B79" s="92">
        <f t="shared" si="12"/>
        <v>50</v>
      </c>
      <c r="C79" s="92">
        <f t="shared" si="13"/>
        <v>0</v>
      </c>
      <c r="D79" s="92">
        <f t="shared" si="14"/>
        <v>0</v>
      </c>
      <c r="E79" s="92"/>
      <c r="F79" s="92"/>
      <c r="G79" s="92"/>
      <c r="H79" s="92"/>
      <c r="I79" s="92"/>
      <c r="J79" s="92"/>
      <c r="K79" s="92">
        <v>50</v>
      </c>
      <c r="L79" s="92"/>
      <c r="M79" s="92">
        <f t="shared" si="15"/>
        <v>0</v>
      </c>
      <c r="N79" s="148"/>
      <c r="O79" s="148"/>
      <c r="P79" s="148"/>
      <c r="Q79" s="92"/>
      <c r="R79" s="92"/>
      <c r="S79" s="92"/>
      <c r="T79" s="94"/>
      <c r="U79" s="94"/>
      <c r="V79" s="94"/>
      <c r="W79" s="94"/>
      <c r="X79" s="94"/>
      <c r="Y79" s="94"/>
    </row>
    <row r="80" spans="1:25" ht="78.75" x14ac:dyDescent="0.25">
      <c r="A80" s="91" t="s">
        <v>354</v>
      </c>
      <c r="B80" s="92">
        <f t="shared" si="12"/>
        <v>0</v>
      </c>
      <c r="C80" s="92">
        <f t="shared" si="13"/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148"/>
      <c r="O80" s="148"/>
      <c r="P80" s="148"/>
      <c r="Q80" s="92"/>
      <c r="R80" s="92"/>
      <c r="S80" s="92"/>
      <c r="T80" s="94"/>
      <c r="U80" s="94"/>
      <c r="V80" s="94"/>
      <c r="W80" s="94"/>
      <c r="X80" s="94"/>
      <c r="Y80" s="94"/>
    </row>
    <row r="81" spans="1:25" ht="78.75" x14ac:dyDescent="0.25">
      <c r="A81" s="91" t="s">
        <v>543</v>
      </c>
      <c r="B81" s="92">
        <f t="shared" si="12"/>
        <v>0</v>
      </c>
      <c r="C81" s="92">
        <f t="shared" si="13"/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148"/>
      <c r="O81" s="148"/>
      <c r="P81" s="148"/>
      <c r="Q81" s="92"/>
      <c r="R81" s="92"/>
      <c r="S81" s="92"/>
      <c r="T81" s="94"/>
      <c r="U81" s="94"/>
      <c r="V81" s="94"/>
      <c r="W81" s="94"/>
      <c r="X81" s="94"/>
      <c r="Y81" s="94"/>
    </row>
    <row r="82" spans="1:25" ht="63" x14ac:dyDescent="0.25">
      <c r="A82" s="91" t="s">
        <v>364</v>
      </c>
      <c r="B82" s="92">
        <f t="shared" si="12"/>
        <v>0</v>
      </c>
      <c r="C82" s="92">
        <f t="shared" si="13"/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148"/>
      <c r="O82" s="148"/>
      <c r="P82" s="148"/>
      <c r="Q82" s="92"/>
      <c r="R82" s="92"/>
      <c r="S82" s="92"/>
      <c r="T82" s="94"/>
      <c r="U82" s="94"/>
      <c r="V82" s="94"/>
      <c r="W82" s="94"/>
      <c r="X82" s="94"/>
      <c r="Y82" s="94"/>
    </row>
    <row r="83" spans="1:25" ht="63" x14ac:dyDescent="0.25">
      <c r="A83" s="91" t="s">
        <v>578</v>
      </c>
      <c r="B83" s="92">
        <f t="shared" si="12"/>
        <v>0</v>
      </c>
      <c r="C83" s="92">
        <f t="shared" si="13"/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148"/>
      <c r="O83" s="148"/>
      <c r="P83" s="148"/>
      <c r="Q83" s="92"/>
      <c r="R83" s="92"/>
      <c r="S83" s="92"/>
      <c r="T83" s="94"/>
      <c r="U83" s="94"/>
      <c r="V83" s="94"/>
      <c r="W83" s="94"/>
      <c r="X83" s="94"/>
      <c r="Y83" s="94"/>
    </row>
    <row r="84" spans="1:25" ht="78.75" x14ac:dyDescent="0.25">
      <c r="A84" s="91" t="s">
        <v>370</v>
      </c>
      <c r="B84" s="92">
        <f t="shared" si="12"/>
        <v>121.1</v>
      </c>
      <c r="C84" s="92">
        <f t="shared" si="13"/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148"/>
      <c r="O84" s="148"/>
      <c r="P84" s="148"/>
      <c r="Q84" s="92">
        <v>121.1</v>
      </c>
      <c r="R84" s="92"/>
      <c r="S84" s="92"/>
      <c r="T84" s="94"/>
      <c r="U84" s="94"/>
      <c r="V84" s="94"/>
      <c r="W84" s="94"/>
      <c r="X84" s="94"/>
      <c r="Y84" s="94"/>
    </row>
    <row r="85" spans="1:25" ht="78.75" x14ac:dyDescent="0.25">
      <c r="A85" s="91" t="s">
        <v>371</v>
      </c>
      <c r="B85" s="92">
        <f t="shared" si="12"/>
        <v>125.2</v>
      </c>
      <c r="C85" s="92">
        <f t="shared" si="13"/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148"/>
      <c r="O85" s="148"/>
      <c r="P85" s="148"/>
      <c r="Q85" s="92">
        <v>125.2</v>
      </c>
      <c r="R85" s="92"/>
      <c r="S85" s="92"/>
      <c r="T85" s="94"/>
      <c r="U85" s="94"/>
      <c r="V85" s="94"/>
      <c r="W85" s="94"/>
      <c r="X85" s="94"/>
      <c r="Y85" s="94"/>
    </row>
    <row r="86" spans="1:25" ht="78.75" x14ac:dyDescent="0.25">
      <c r="A86" s="91" t="s">
        <v>372</v>
      </c>
      <c r="B86" s="92">
        <f t="shared" si="12"/>
        <v>110.4</v>
      </c>
      <c r="C86" s="92">
        <f t="shared" si="13"/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148"/>
      <c r="O86" s="148"/>
      <c r="P86" s="148"/>
      <c r="Q86" s="92">
        <v>110.4</v>
      </c>
      <c r="R86" s="92"/>
      <c r="S86" s="92"/>
      <c r="T86" s="94"/>
      <c r="U86" s="94"/>
      <c r="V86" s="94"/>
      <c r="W86" s="94"/>
      <c r="X86" s="94"/>
      <c r="Y86" s="94"/>
    </row>
    <row r="87" spans="1:25" ht="78.75" x14ac:dyDescent="0.25">
      <c r="A87" s="91" t="s">
        <v>373</v>
      </c>
      <c r="B87" s="92">
        <f t="shared" si="12"/>
        <v>119.8</v>
      </c>
      <c r="C87" s="92">
        <f t="shared" si="13"/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148"/>
      <c r="O87" s="148"/>
      <c r="P87" s="148"/>
      <c r="Q87" s="92">
        <v>119.8</v>
      </c>
      <c r="R87" s="92"/>
      <c r="S87" s="92"/>
      <c r="T87" s="94"/>
      <c r="U87" s="94"/>
      <c r="V87" s="94"/>
      <c r="W87" s="94"/>
      <c r="X87" s="94"/>
      <c r="Y87" s="94"/>
    </row>
    <row r="88" spans="1:25" ht="78.75" x14ac:dyDescent="0.25">
      <c r="A88" s="91" t="s">
        <v>374</v>
      </c>
      <c r="B88" s="92">
        <f t="shared" si="12"/>
        <v>223.4</v>
      </c>
      <c r="C88" s="92">
        <f t="shared" si="13"/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148"/>
      <c r="O88" s="148"/>
      <c r="P88" s="148"/>
      <c r="Q88" s="92">
        <v>223.4</v>
      </c>
      <c r="R88" s="92"/>
      <c r="S88" s="92"/>
      <c r="T88" s="94"/>
      <c r="U88" s="94"/>
      <c r="V88" s="94"/>
      <c r="W88" s="94"/>
      <c r="X88" s="94"/>
      <c r="Y88" s="94"/>
    </row>
    <row r="89" spans="1:25" ht="78.75" x14ac:dyDescent="0.25">
      <c r="A89" s="91" t="s">
        <v>375</v>
      </c>
      <c r="B89" s="92">
        <f t="shared" si="12"/>
        <v>120.6</v>
      </c>
      <c r="C89" s="92">
        <f t="shared" si="13"/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148"/>
      <c r="O89" s="148"/>
      <c r="P89" s="148"/>
      <c r="Q89" s="92">
        <v>120.6</v>
      </c>
      <c r="R89" s="92"/>
      <c r="S89" s="92"/>
      <c r="T89" s="94"/>
      <c r="U89" s="94"/>
      <c r="V89" s="94"/>
      <c r="W89" s="94"/>
      <c r="X89" s="94"/>
      <c r="Y89" s="94"/>
    </row>
    <row r="90" spans="1:25" ht="78.75" x14ac:dyDescent="0.25">
      <c r="A90" s="91" t="s">
        <v>376</v>
      </c>
      <c r="B90" s="92">
        <f t="shared" si="12"/>
        <v>112.5</v>
      </c>
      <c r="C90" s="92">
        <f t="shared" si="13"/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148"/>
      <c r="O90" s="148"/>
      <c r="P90" s="148"/>
      <c r="Q90" s="92">
        <v>112.5</v>
      </c>
      <c r="R90" s="92"/>
      <c r="S90" s="92"/>
      <c r="T90" s="94"/>
      <c r="U90" s="94"/>
      <c r="V90" s="94"/>
      <c r="W90" s="94"/>
      <c r="X90" s="94"/>
      <c r="Y90" s="94"/>
    </row>
    <row r="91" spans="1:25" ht="78.75" x14ac:dyDescent="0.25">
      <c r="A91" s="91" t="s">
        <v>377</v>
      </c>
      <c r="B91" s="92">
        <f t="shared" si="12"/>
        <v>121.2</v>
      </c>
      <c r="C91" s="92">
        <f t="shared" si="13"/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148"/>
      <c r="O91" s="148"/>
      <c r="P91" s="148"/>
      <c r="Q91" s="92">
        <v>121.2</v>
      </c>
      <c r="R91" s="92"/>
      <c r="S91" s="92"/>
      <c r="T91" s="94"/>
      <c r="U91" s="94"/>
      <c r="V91" s="94"/>
      <c r="W91" s="94"/>
      <c r="X91" s="94"/>
      <c r="Y91" s="94"/>
    </row>
    <row r="92" spans="1:25" ht="78.75" x14ac:dyDescent="0.25">
      <c r="A92" s="91" t="s">
        <v>378</v>
      </c>
      <c r="B92" s="92">
        <f t="shared" si="12"/>
        <v>142.4</v>
      </c>
      <c r="C92" s="92">
        <f t="shared" si="13"/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148"/>
      <c r="O92" s="148"/>
      <c r="P92" s="148"/>
      <c r="Q92" s="92">
        <v>142.4</v>
      </c>
      <c r="R92" s="92"/>
      <c r="S92" s="92"/>
      <c r="T92" s="94"/>
      <c r="U92" s="94"/>
      <c r="V92" s="94"/>
      <c r="W92" s="94"/>
      <c r="X92" s="94"/>
      <c r="Y92" s="94"/>
    </row>
    <row r="93" spans="1:25" ht="78.75" x14ac:dyDescent="0.25">
      <c r="A93" s="91" t="s">
        <v>379</v>
      </c>
      <c r="B93" s="92">
        <f t="shared" si="12"/>
        <v>117.4</v>
      </c>
      <c r="C93" s="92">
        <f t="shared" si="13"/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148"/>
      <c r="O93" s="148"/>
      <c r="P93" s="148"/>
      <c r="Q93" s="92">
        <v>117.4</v>
      </c>
      <c r="R93" s="92"/>
      <c r="S93" s="92"/>
      <c r="T93" s="94"/>
      <c r="U93" s="94"/>
      <c r="V93" s="94"/>
      <c r="W93" s="94"/>
      <c r="X93" s="94"/>
      <c r="Y93" s="94"/>
    </row>
    <row r="94" spans="1:25" ht="78.75" x14ac:dyDescent="0.25">
      <c r="A94" s="91" t="s">
        <v>380</v>
      </c>
      <c r="B94" s="92">
        <f t="shared" si="12"/>
        <v>125.8</v>
      </c>
      <c r="C94" s="92">
        <f t="shared" si="13"/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148"/>
      <c r="O94" s="148"/>
      <c r="P94" s="148"/>
      <c r="Q94" s="92">
        <v>125.8</v>
      </c>
      <c r="R94" s="92"/>
      <c r="S94" s="92"/>
      <c r="T94" s="94"/>
      <c r="U94" s="94"/>
      <c r="V94" s="94"/>
      <c r="W94" s="94"/>
      <c r="X94" s="94"/>
      <c r="Y94" s="94"/>
    </row>
    <row r="95" spans="1:25" ht="78.75" x14ac:dyDescent="0.25">
      <c r="A95" s="91" t="s">
        <v>381</v>
      </c>
      <c r="B95" s="92">
        <f t="shared" si="12"/>
        <v>133.80000000000001</v>
      </c>
      <c r="C95" s="92">
        <f t="shared" si="13"/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148"/>
      <c r="O95" s="148"/>
      <c r="P95" s="148"/>
      <c r="Q95" s="92">
        <v>133.80000000000001</v>
      </c>
      <c r="R95" s="92"/>
      <c r="S95" s="92"/>
      <c r="T95" s="94"/>
      <c r="U95" s="94"/>
      <c r="V95" s="94"/>
      <c r="W95" s="94"/>
      <c r="X95" s="94"/>
      <c r="Y95" s="94"/>
    </row>
    <row r="96" spans="1:25" ht="63" x14ac:dyDescent="0.25">
      <c r="A96" s="91" t="s">
        <v>579</v>
      </c>
      <c r="B96" s="92">
        <f t="shared" si="12"/>
        <v>0</v>
      </c>
      <c r="C96" s="92">
        <f t="shared" si="13"/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148"/>
      <c r="O96" s="148"/>
      <c r="P96" s="148"/>
      <c r="Q96" s="92"/>
      <c r="R96" s="92"/>
      <c r="S96" s="92"/>
      <c r="T96" s="94"/>
      <c r="U96" s="94"/>
      <c r="V96" s="94"/>
      <c r="W96" s="94"/>
      <c r="X96" s="94"/>
      <c r="Y96" s="94"/>
    </row>
    <row r="97" spans="1:25" ht="63" x14ac:dyDescent="0.25">
      <c r="A97" s="91" t="s">
        <v>580</v>
      </c>
      <c r="B97" s="92">
        <f t="shared" si="12"/>
        <v>0</v>
      </c>
      <c r="C97" s="92">
        <f t="shared" si="13"/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148"/>
      <c r="O97" s="148"/>
      <c r="P97" s="148"/>
      <c r="Q97" s="92"/>
      <c r="R97" s="92"/>
      <c r="S97" s="92"/>
      <c r="T97" s="94"/>
      <c r="U97" s="94"/>
      <c r="V97" s="94"/>
      <c r="W97" s="94"/>
      <c r="X97" s="94"/>
      <c r="Y97" s="94"/>
    </row>
    <row r="98" spans="1:25" ht="78.75" x14ac:dyDescent="0.25">
      <c r="A98" s="91" t="s">
        <v>418</v>
      </c>
      <c r="B98" s="92">
        <f t="shared" si="12"/>
        <v>0</v>
      </c>
      <c r="C98" s="92">
        <f t="shared" si="13"/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148"/>
      <c r="O98" s="148"/>
      <c r="P98" s="148"/>
      <c r="Q98" s="92"/>
      <c r="R98" s="92"/>
      <c r="S98" s="92"/>
      <c r="T98" s="94"/>
      <c r="U98" s="94"/>
      <c r="V98" s="94"/>
      <c r="W98" s="94"/>
      <c r="X98" s="94"/>
      <c r="Y98" s="94"/>
    </row>
    <row r="99" spans="1:25" ht="63" x14ac:dyDescent="0.25">
      <c r="A99" s="91" t="s">
        <v>581</v>
      </c>
      <c r="B99" s="92">
        <f t="shared" si="12"/>
        <v>0</v>
      </c>
      <c r="C99" s="92">
        <f t="shared" si="13"/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148"/>
      <c r="O99" s="148"/>
      <c r="P99" s="148"/>
      <c r="Q99" s="92"/>
      <c r="R99" s="92"/>
      <c r="S99" s="92"/>
      <c r="T99" s="94"/>
      <c r="U99" s="94"/>
      <c r="V99" s="94"/>
      <c r="W99" s="94"/>
      <c r="X99" s="94"/>
      <c r="Y99" s="94"/>
    </row>
    <row r="100" spans="1:25" ht="78.75" x14ac:dyDescent="0.25">
      <c r="A100" s="91" t="s">
        <v>432</v>
      </c>
      <c r="B100" s="92">
        <f t="shared" si="12"/>
        <v>0</v>
      </c>
      <c r="C100" s="92">
        <f t="shared" si="13"/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148"/>
      <c r="O100" s="148"/>
      <c r="P100" s="148"/>
      <c r="Q100" s="92"/>
      <c r="R100" s="92"/>
      <c r="S100" s="92"/>
      <c r="T100" s="94"/>
      <c r="U100" s="94"/>
      <c r="V100" s="94"/>
      <c r="W100" s="94"/>
      <c r="X100" s="94"/>
      <c r="Y100" s="94"/>
    </row>
    <row r="101" spans="1:25" ht="63" x14ac:dyDescent="0.25">
      <c r="A101" s="91" t="s">
        <v>454</v>
      </c>
      <c r="B101" s="92">
        <f t="shared" si="12"/>
        <v>0</v>
      </c>
      <c r="C101" s="92">
        <f t="shared" si="13"/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148"/>
      <c r="O101" s="148"/>
      <c r="P101" s="148"/>
      <c r="Q101" s="92"/>
      <c r="R101" s="92"/>
      <c r="S101" s="92"/>
      <c r="T101" s="94"/>
      <c r="U101" s="94"/>
      <c r="V101" s="94"/>
      <c r="W101" s="94"/>
      <c r="X101" s="94"/>
      <c r="Y101" s="94"/>
    </row>
    <row r="102" spans="1:25" ht="63" x14ac:dyDescent="0.25">
      <c r="A102" s="91" t="s">
        <v>452</v>
      </c>
      <c r="B102" s="92">
        <f t="shared" si="12"/>
        <v>0</v>
      </c>
      <c r="C102" s="92">
        <f t="shared" si="13"/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148"/>
      <c r="O102" s="148"/>
      <c r="P102" s="148"/>
      <c r="Q102" s="92"/>
      <c r="R102" s="92"/>
      <c r="S102" s="92"/>
      <c r="T102" s="94"/>
      <c r="U102" s="94"/>
      <c r="V102" s="94"/>
      <c r="W102" s="94"/>
      <c r="X102" s="94"/>
      <c r="Y102" s="94"/>
    </row>
    <row r="103" spans="1:25" ht="78.75" x14ac:dyDescent="0.25">
      <c r="A103" s="91" t="s">
        <v>582</v>
      </c>
      <c r="B103" s="92">
        <f t="shared" si="12"/>
        <v>0</v>
      </c>
      <c r="C103" s="92">
        <f t="shared" si="13"/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148"/>
      <c r="O103" s="148"/>
      <c r="P103" s="148"/>
      <c r="Q103" s="92"/>
      <c r="R103" s="92"/>
      <c r="S103" s="92"/>
      <c r="T103" s="94"/>
      <c r="U103" s="94"/>
      <c r="V103" s="94"/>
      <c r="W103" s="94"/>
      <c r="X103" s="94"/>
      <c r="Y103" s="94"/>
    </row>
    <row r="104" spans="1:25" ht="78.75" x14ac:dyDescent="0.25">
      <c r="A104" s="91" t="s">
        <v>466</v>
      </c>
      <c r="B104" s="92">
        <f t="shared" si="12"/>
        <v>0</v>
      </c>
      <c r="C104" s="92">
        <f t="shared" si="13"/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148"/>
      <c r="O104" s="148"/>
      <c r="P104" s="148"/>
      <c r="Q104" s="92"/>
      <c r="R104" s="92"/>
      <c r="S104" s="92"/>
      <c r="T104" s="94"/>
      <c r="U104" s="94"/>
      <c r="V104" s="94"/>
      <c r="W104" s="94"/>
      <c r="X104" s="94"/>
      <c r="Y104" s="94"/>
    </row>
    <row r="105" spans="1:25" ht="78.75" x14ac:dyDescent="0.25">
      <c r="A105" s="91" t="s">
        <v>472</v>
      </c>
      <c r="B105" s="92">
        <f t="shared" si="12"/>
        <v>0</v>
      </c>
      <c r="C105" s="92">
        <f t="shared" si="13"/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148"/>
      <c r="O105" s="148"/>
      <c r="P105" s="148"/>
      <c r="Q105" s="92"/>
      <c r="R105" s="92"/>
      <c r="S105" s="92"/>
      <c r="T105" s="94"/>
      <c r="U105" s="94"/>
      <c r="V105" s="94"/>
      <c r="W105" s="94"/>
      <c r="X105" s="94"/>
      <c r="Y105" s="94"/>
    </row>
    <row r="106" spans="1:25" ht="63" x14ac:dyDescent="0.25">
      <c r="A106" s="91" t="s">
        <v>583</v>
      </c>
      <c r="B106" s="92">
        <f t="shared" si="12"/>
        <v>55000</v>
      </c>
      <c r="C106" s="92">
        <f t="shared" si="13"/>
        <v>0</v>
      </c>
      <c r="D106" s="92">
        <f t="shared" si="14"/>
        <v>0</v>
      </c>
      <c r="E106" s="92"/>
      <c r="F106" s="92"/>
      <c r="G106" s="92"/>
      <c r="H106" s="92"/>
      <c r="I106" s="92"/>
      <c r="J106" s="92"/>
      <c r="K106" s="92"/>
      <c r="L106" s="92"/>
      <c r="M106" s="92"/>
      <c r="N106" s="148"/>
      <c r="O106" s="148"/>
      <c r="P106" s="148"/>
      <c r="Q106" s="92"/>
      <c r="R106" s="92"/>
      <c r="S106" s="92"/>
      <c r="T106" s="94"/>
      <c r="U106" s="94"/>
      <c r="V106" s="94"/>
      <c r="W106" s="92">
        <v>55000</v>
      </c>
      <c r="X106" s="94"/>
      <c r="Y106" s="94"/>
    </row>
    <row r="107" spans="1:25" ht="63" x14ac:dyDescent="0.25">
      <c r="A107" s="91" t="s">
        <v>367</v>
      </c>
      <c r="B107" s="92">
        <f t="shared" si="12"/>
        <v>0</v>
      </c>
      <c r="C107" s="92">
        <f t="shared" si="13"/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148"/>
      <c r="O107" s="148"/>
      <c r="P107" s="148"/>
      <c r="Q107" s="92"/>
      <c r="R107" s="92"/>
      <c r="S107" s="92"/>
      <c r="T107" s="94"/>
      <c r="U107" s="94"/>
      <c r="V107" s="94"/>
      <c r="W107" s="94"/>
      <c r="X107" s="94"/>
      <c r="Y107" s="94"/>
    </row>
    <row r="108" spans="1:25" ht="63" x14ac:dyDescent="0.25">
      <c r="A108" s="91" t="s">
        <v>490</v>
      </c>
      <c r="B108" s="92">
        <f t="shared" si="12"/>
        <v>299900</v>
      </c>
      <c r="C108" s="92">
        <f t="shared" si="13"/>
        <v>0</v>
      </c>
      <c r="D108" s="92">
        <f t="shared" si="14"/>
        <v>0</v>
      </c>
      <c r="E108" s="92">
        <v>299900</v>
      </c>
      <c r="F108" s="92"/>
      <c r="G108" s="92"/>
      <c r="H108" s="92"/>
      <c r="I108" s="92"/>
      <c r="J108" s="92"/>
      <c r="K108" s="92"/>
      <c r="L108" s="92"/>
      <c r="M108" s="92"/>
      <c r="N108" s="148"/>
      <c r="O108" s="148"/>
      <c r="P108" s="148"/>
      <c r="Q108" s="92"/>
      <c r="R108" s="92"/>
      <c r="S108" s="92"/>
      <c r="T108" s="94"/>
      <c r="U108" s="94"/>
      <c r="V108" s="94"/>
      <c r="W108" s="94"/>
      <c r="X108" s="94"/>
      <c r="Y108" s="94"/>
    </row>
    <row r="109" spans="1:25" ht="31.5" x14ac:dyDescent="0.25">
      <c r="A109" s="59" t="s">
        <v>618</v>
      </c>
      <c r="B109" s="60">
        <f>E109+H109+K109+N109+Q109+T109+W109</f>
        <v>150000</v>
      </c>
      <c r="C109" s="60">
        <f>F109+I109+L109+O109+R109+U109+X109</f>
        <v>0</v>
      </c>
      <c r="D109" s="60"/>
      <c r="E109" s="62"/>
      <c r="F109" s="62"/>
      <c r="G109" s="62"/>
      <c r="H109" s="62"/>
      <c r="I109" s="62"/>
      <c r="J109" s="62"/>
      <c r="K109" s="62"/>
      <c r="L109" s="62"/>
      <c r="M109" s="62"/>
      <c r="N109" s="62">
        <v>150000</v>
      </c>
      <c r="O109" s="150"/>
      <c r="P109" s="150"/>
      <c r="Q109" s="62"/>
      <c r="R109" s="62"/>
      <c r="S109" s="62"/>
      <c r="T109" s="62"/>
      <c r="U109" s="62"/>
      <c r="V109" s="62"/>
      <c r="W109" s="62"/>
      <c r="X109" s="62"/>
      <c r="Y109" s="62"/>
    </row>
    <row r="110" spans="1:25" ht="15.75" x14ac:dyDescent="0.25">
      <c r="A110" s="59" t="s">
        <v>491</v>
      </c>
      <c r="B110" s="67">
        <f>B52+B47+B8+B109</f>
        <v>1581115.5</v>
      </c>
      <c r="C110" s="67">
        <f>C52+C47+C8</f>
        <v>76000</v>
      </c>
      <c r="D110" s="67">
        <f>C110/B110*100</f>
        <v>4.8067329679583812</v>
      </c>
      <c r="E110" s="67">
        <f>E52+E47+E8</f>
        <v>299900</v>
      </c>
      <c r="F110" s="67">
        <f>F52+F47+F8</f>
        <v>0</v>
      </c>
      <c r="G110" s="67">
        <f t="shared" ref="G110" si="16">F110/E110*100</f>
        <v>0</v>
      </c>
      <c r="H110" s="67">
        <f>H52+H47+H8</f>
        <v>100000</v>
      </c>
      <c r="I110" s="67">
        <f>I52+I47+I8</f>
        <v>0</v>
      </c>
      <c r="J110" s="67">
        <f t="shared" ref="J110" si="17">I110/H110*100</f>
        <v>0</v>
      </c>
      <c r="K110" s="67">
        <f>K52+K47+K8</f>
        <v>26497</v>
      </c>
      <c r="L110" s="67">
        <f>L52+L47+L8</f>
        <v>0</v>
      </c>
      <c r="M110" s="67">
        <f t="shared" ref="M110" si="18">L110/K110*100</f>
        <v>0</v>
      </c>
      <c r="N110" s="67">
        <f>N8+N47+N52+N109</f>
        <v>150000</v>
      </c>
      <c r="O110" s="151"/>
      <c r="P110" s="151"/>
      <c r="Q110" s="67">
        <f>Q52+Q47+Q8</f>
        <v>102186.00000000001</v>
      </c>
      <c r="R110" s="67">
        <f>R52+R47+R8</f>
        <v>76000</v>
      </c>
      <c r="S110" s="67">
        <f t="shared" ref="S110" si="19">R110/Q110*100</f>
        <v>74.374180416103954</v>
      </c>
      <c r="T110" s="60">
        <f>T47++T8+T52</f>
        <v>747532.5</v>
      </c>
      <c r="U110" s="60">
        <f>U47++U8+U52</f>
        <v>0</v>
      </c>
      <c r="V110" s="60">
        <f>U110/T110*100</f>
        <v>0</v>
      </c>
      <c r="W110" s="60">
        <f>W47++W8+W52</f>
        <v>155000</v>
      </c>
      <c r="X110" s="60">
        <f>X47++X8+X52</f>
        <v>0</v>
      </c>
      <c r="Y110" s="60"/>
    </row>
    <row r="111" spans="1:25" s="36" customFormat="1" ht="10.5" customHeight="1" x14ac:dyDescent="0.25">
      <c r="A111" s="47"/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21"/>
      <c r="O111" s="121"/>
      <c r="P111" s="121"/>
      <c r="Q111" s="152"/>
      <c r="R111" s="152"/>
      <c r="S111" s="152"/>
      <c r="T111" s="122"/>
      <c r="U111" s="122"/>
      <c r="V111" s="122"/>
      <c r="W111" s="156"/>
      <c r="X111" s="156"/>
      <c r="Y111" s="156"/>
    </row>
    <row r="112" spans="1:25" s="36" customFormat="1" ht="10.5" customHeight="1" x14ac:dyDescent="0.25">
      <c r="A112" s="47"/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21"/>
      <c r="O112" s="121"/>
      <c r="P112" s="121"/>
      <c r="Q112" s="152"/>
      <c r="R112" s="152"/>
      <c r="S112" s="152"/>
      <c r="T112" s="122"/>
      <c r="U112" s="122"/>
      <c r="V112" s="122"/>
      <c r="W112" s="156"/>
      <c r="X112" s="156"/>
      <c r="Y112" s="156"/>
    </row>
    <row r="113" spans="1:25" ht="18" customHeight="1" x14ac:dyDescent="0.25">
      <c r="A113" s="262" t="s">
        <v>612</v>
      </c>
      <c r="B113" s="262"/>
      <c r="C113" s="262"/>
      <c r="D113" s="262"/>
      <c r="E113" s="262"/>
      <c r="F113" s="262"/>
      <c r="G113" s="262"/>
      <c r="H113" s="262"/>
      <c r="I113" s="262"/>
      <c r="J113" s="262"/>
      <c r="K113" s="262"/>
      <c r="L113" s="262"/>
      <c r="M113" s="262"/>
      <c r="N113" s="262"/>
      <c r="O113" s="262"/>
      <c r="P113" s="262"/>
      <c r="Q113" s="262"/>
      <c r="R113" s="262"/>
      <c r="S113" s="262"/>
      <c r="T113" s="262"/>
      <c r="U113" s="262"/>
      <c r="V113" s="262"/>
    </row>
    <row r="114" spans="1:25" ht="32.25" customHeight="1" x14ac:dyDescent="0.2">
      <c r="A114" s="263" t="s">
        <v>776</v>
      </c>
      <c r="B114" s="263"/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  <c r="O114" s="263"/>
      <c r="P114" s="263"/>
      <c r="Q114" s="263"/>
      <c r="R114" s="263"/>
      <c r="S114" s="263"/>
      <c r="T114" s="263"/>
      <c r="U114" s="263"/>
      <c r="V114" s="263"/>
      <c r="W114" s="263"/>
      <c r="X114" s="263"/>
      <c r="Y114" s="263"/>
    </row>
    <row r="115" spans="1:25" ht="33.75" customHeight="1" x14ac:dyDescent="0.2">
      <c r="A115" s="263" t="s">
        <v>777</v>
      </c>
      <c r="B115" s="263"/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  <c r="T115" s="263"/>
      <c r="U115" s="263"/>
      <c r="V115" s="263"/>
      <c r="W115" s="263"/>
      <c r="X115" s="263"/>
      <c r="Y115" s="263"/>
    </row>
    <row r="116" spans="1:25" ht="15.75" x14ac:dyDescent="0.25">
      <c r="A116" s="69" t="s">
        <v>617</v>
      </c>
      <c r="B116" s="153"/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23"/>
      <c r="O116" s="123"/>
      <c r="P116" s="123"/>
      <c r="Q116" s="153"/>
      <c r="R116" s="153"/>
      <c r="S116" s="153"/>
      <c r="T116" s="123"/>
      <c r="U116" s="123"/>
      <c r="V116" s="123"/>
    </row>
    <row r="122" spans="1:25" x14ac:dyDescent="0.2">
      <c r="B122" s="85"/>
      <c r="C122" s="85"/>
    </row>
    <row r="123" spans="1:25" x14ac:dyDescent="0.2">
      <c r="B123" s="85"/>
    </row>
  </sheetData>
  <mergeCells count="16">
    <mergeCell ref="A115:Y115"/>
    <mergeCell ref="N6:P6"/>
    <mergeCell ref="W6:Y6"/>
    <mergeCell ref="E5:Y5"/>
    <mergeCell ref="A2:Y2"/>
    <mergeCell ref="A114:Y114"/>
    <mergeCell ref="E6:G6"/>
    <mergeCell ref="H6:J6"/>
    <mergeCell ref="B5:D6"/>
    <mergeCell ref="X1:Y1"/>
    <mergeCell ref="A3:S3"/>
    <mergeCell ref="A5:A7"/>
    <mergeCell ref="T6:V6"/>
    <mergeCell ref="A113:V113"/>
    <mergeCell ref="K6:M6"/>
    <mergeCell ref="Q6:S6"/>
  </mergeCells>
  <pageMargins left="0.70866141732283472" right="0.70866141732283472" top="0.19685039370078741" bottom="0" header="0" footer="0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 (распредел.) </vt:lpstr>
      <vt:lpstr>Всего (с учетом нераспред)</vt:lpstr>
      <vt:lpstr>Дотации</vt:lpstr>
      <vt:lpstr>Субсидии</vt:lpstr>
      <vt:lpstr>Субвенции </vt:lpstr>
      <vt:lpstr>Иные</vt:lpstr>
      <vt:lpstr>'Всего (с учетом нераспред)'!Заголовки_для_печати</vt:lpstr>
      <vt:lpstr>Иные!Заголовки_для_печати</vt:lpstr>
      <vt:lpstr>'Итого по видам (распредел.) '!Заголовки_для_печати</vt:lpstr>
      <vt:lpstr>'Субвенции '!Заголовки_для_печати</vt:lpstr>
      <vt:lpstr>Субсидии!Заголовки_для_печати</vt:lpstr>
      <vt:lpstr>'Всего (с учетом нераспред)'!Область_печати</vt:lpstr>
      <vt:lpstr>Дотации!Область_печати</vt:lpstr>
      <vt:lpstr>Иные!Область_печати</vt:lpstr>
      <vt:lpstr>'Итого по видам (распредел.) 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2019-05-29T07:30:11Z</cp:lastPrinted>
  <dcterms:created xsi:type="dcterms:W3CDTF">2018-10-26T05:16:39Z</dcterms:created>
  <dcterms:modified xsi:type="dcterms:W3CDTF">2019-05-29T14:55:32Z</dcterms:modified>
</cp:coreProperties>
</file>