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860" windowWidth="15480" windowHeight="9780" tabRatio="793"/>
  </bookViews>
  <sheets>
    <sheet name="Оценка (Этап I - III)" sheetId="38" r:id="rId1"/>
    <sheet name="Оценка (Этап III)" sheetId="12" r:id="rId2"/>
    <sheet name="Методика III этап" sheetId="25" r:id="rId3"/>
    <sheet name="Показатель 5.1" sheetId="28" r:id="rId4"/>
    <sheet name="Показатель 5.2" sheetId="33" r:id="rId5"/>
    <sheet name="Показатель 6.1" sheetId="14" r:id="rId6"/>
    <sheet name="Показатель 6.2" sheetId="34" r:id="rId7"/>
    <sheet name="Показатель 6.3" sheetId="35" r:id="rId8"/>
    <sheet name="Показатель 7.1" sheetId="37" r:id="rId9"/>
    <sheet name="Параметры" sheetId="17" state="hidden" r:id="rId10"/>
  </sheets>
  <externalReferences>
    <externalReference r:id="rId11"/>
  </externalReferences>
  <definedNames>
    <definedName name="_xlnm._FilterDatabase" localSheetId="3" hidden="1">'Показатель 5.1'!$A$1:$K$50</definedName>
    <definedName name="_xlnm._FilterDatabase" localSheetId="4" hidden="1">'Показатель 5.2'!$A$1:$K$51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5.2'!$4:$6</definedName>
    <definedName name="_xlnm.Print_Titles" localSheetId="5">'Показатель 6.1'!$4:$6</definedName>
    <definedName name="_xlnm.Print_Titles" localSheetId="6">'Показатель 6.2'!$4:$6</definedName>
    <definedName name="_xlnm.Print_Titles" localSheetId="7">'Показатель 6.3'!$4:$6</definedName>
    <definedName name="_xlnm.Print_Titles" localSheetId="8">'Показатель 7.1'!$4:$6</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Параметры!$C$3:$C$4</definedName>
  </definedNames>
  <calcPr calcId="145621" refMode="R1C1"/>
</workbook>
</file>

<file path=xl/calcChain.xml><?xml version="1.0" encoding="utf-8"?>
<calcChain xmlns="http://schemas.openxmlformats.org/spreadsheetml/2006/main">
  <c r="B5" i="38" l="1"/>
  <c r="J15" i="33" l="1"/>
  <c r="J17" i="33"/>
  <c r="J19" i="33"/>
  <c r="J27" i="33"/>
  <c r="J36" i="33"/>
  <c r="J39" i="33"/>
  <c r="J40" i="33"/>
  <c r="J43" i="33"/>
  <c r="J14" i="33"/>
  <c r="J14" i="28"/>
  <c r="J16" i="28"/>
  <c r="J18" i="28"/>
  <c r="J26" i="28"/>
  <c r="J35" i="28"/>
  <c r="J39" i="28"/>
  <c r="J42" i="28"/>
  <c r="J13" i="28"/>
  <c r="G10" i="12" l="1"/>
  <c r="H5" i="12"/>
  <c r="G5" i="12"/>
  <c r="F5" i="12"/>
  <c r="E5" i="12"/>
  <c r="D5" i="12"/>
  <c r="C5" i="12"/>
  <c r="H3" i="12"/>
  <c r="G3" i="12"/>
  <c r="F3" i="12"/>
  <c r="E3" i="12"/>
  <c r="D3" i="12"/>
  <c r="C3" i="12"/>
  <c r="C7" i="37"/>
  <c r="C6" i="37"/>
  <c r="C5" i="37"/>
  <c r="C4" i="37"/>
  <c r="A3" i="37"/>
  <c r="F14" i="35"/>
  <c r="F15" i="35"/>
  <c r="F16" i="35"/>
  <c r="F17" i="35"/>
  <c r="F18" i="35"/>
  <c r="F19" i="35"/>
  <c r="F20" i="35"/>
  <c r="F21" i="35"/>
  <c r="F22" i="35"/>
  <c r="F23" i="35"/>
  <c r="F24" i="35"/>
  <c r="F25" i="35"/>
  <c r="F26" i="35"/>
  <c r="F27" i="35"/>
  <c r="F28" i="35"/>
  <c r="F29" i="35"/>
  <c r="F30" i="35"/>
  <c r="F31" i="35"/>
  <c r="F32" i="35"/>
  <c r="F33" i="35"/>
  <c r="F34" i="35"/>
  <c r="F35" i="35"/>
  <c r="F36" i="35"/>
  <c r="F37" i="35"/>
  <c r="F38" i="35"/>
  <c r="F39" i="35"/>
  <c r="F40" i="35"/>
  <c r="F41" i="35"/>
  <c r="F42" i="35"/>
  <c r="F43" i="35"/>
  <c r="F44" i="35"/>
  <c r="F45" i="35"/>
  <c r="F46" i="35"/>
  <c r="F47" i="35"/>
  <c r="F48" i="35"/>
  <c r="F49" i="35"/>
  <c r="F50" i="35"/>
  <c r="J50" i="35" s="1"/>
  <c r="G49" i="12" s="1"/>
  <c r="F13" i="35"/>
  <c r="F9" i="35"/>
  <c r="F10" i="35"/>
  <c r="J10" i="35" s="1"/>
  <c r="G9" i="12" s="1"/>
  <c r="F11" i="35"/>
  <c r="F8" i="35"/>
  <c r="C6" i="35"/>
  <c r="C5" i="35"/>
  <c r="C4" i="35"/>
  <c r="A3" i="35"/>
  <c r="C7" i="34"/>
  <c r="C6" i="34"/>
  <c r="C5" i="34"/>
  <c r="F22" i="34" s="1"/>
  <c r="C4" i="34"/>
  <c r="A3" i="3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13" i="14"/>
  <c r="F9" i="14"/>
  <c r="F10" i="14"/>
  <c r="F11" i="14"/>
  <c r="F8" i="14"/>
  <c r="F44" i="37" l="1"/>
  <c r="J44" i="37" s="1"/>
  <c r="H42" i="12" s="1"/>
  <c r="F43" i="34"/>
  <c r="J43" i="34" s="1"/>
  <c r="F41" i="12" s="1"/>
  <c r="F19" i="34"/>
  <c r="F50" i="34"/>
  <c r="F34" i="34"/>
  <c r="J34" i="34" s="1"/>
  <c r="F32" i="12" s="1"/>
  <c r="F26" i="34"/>
  <c r="J26" i="34" s="1"/>
  <c r="F24" i="12" s="1"/>
  <c r="F49" i="34"/>
  <c r="J49" i="34" s="1"/>
  <c r="F47" i="12" s="1"/>
  <c r="F33" i="34"/>
  <c r="J33" i="34" s="1"/>
  <c r="F31" i="12" s="1"/>
  <c r="F17" i="34"/>
  <c r="J17" i="34" s="1"/>
  <c r="F15" i="12" s="1"/>
  <c r="F9" i="34"/>
  <c r="F48" i="34"/>
  <c r="J48" i="34" s="1"/>
  <c r="F46" i="12" s="1"/>
  <c r="F24" i="34"/>
  <c r="J24" i="34" s="1"/>
  <c r="F22" i="12" s="1"/>
  <c r="F10" i="34"/>
  <c r="J10" i="34" s="1"/>
  <c r="F8" i="12" s="1"/>
  <c r="F45" i="34"/>
  <c r="J45" i="34" s="1"/>
  <c r="F43" i="12" s="1"/>
  <c r="F37" i="34"/>
  <c r="J37" i="34" s="1"/>
  <c r="F35" i="12" s="1"/>
  <c r="F29" i="34"/>
  <c r="J29" i="34" s="1"/>
  <c r="F27" i="12" s="1"/>
  <c r="F21" i="34"/>
  <c r="J21" i="34" s="1"/>
  <c r="F19" i="12" s="1"/>
  <c r="F14" i="34"/>
  <c r="F44" i="34"/>
  <c r="J44" i="34" s="1"/>
  <c r="F42" i="12" s="1"/>
  <c r="F36" i="34"/>
  <c r="J36" i="34" s="1"/>
  <c r="F34" i="12" s="1"/>
  <c r="F28" i="34"/>
  <c r="J28" i="34" s="1"/>
  <c r="F26" i="12" s="1"/>
  <c r="F20" i="34"/>
  <c r="J20" i="34" s="1"/>
  <c r="F18" i="12" s="1"/>
  <c r="F51" i="34"/>
  <c r="J51" i="34" s="1"/>
  <c r="F49" i="12" s="1"/>
  <c r="F35" i="34"/>
  <c r="J35" i="34" s="1"/>
  <c r="F33" i="12" s="1"/>
  <c r="F27" i="34"/>
  <c r="F42" i="34"/>
  <c r="J42" i="34" s="1"/>
  <c r="F40" i="12" s="1"/>
  <c r="F18" i="34"/>
  <c r="J18" i="34" s="1"/>
  <c r="F16" i="12" s="1"/>
  <c r="F41" i="34"/>
  <c r="J41" i="34" s="1"/>
  <c r="F39" i="12" s="1"/>
  <c r="F25" i="34"/>
  <c r="J25" i="34" s="1"/>
  <c r="F23" i="12" s="1"/>
  <c r="F40" i="34"/>
  <c r="J40" i="34" s="1"/>
  <c r="F38" i="12" s="1"/>
  <c r="F32" i="34"/>
  <c r="J32" i="34" s="1"/>
  <c r="F30" i="12" s="1"/>
  <c r="F16" i="34"/>
  <c r="J16" i="34" s="1"/>
  <c r="F14" i="12" s="1"/>
  <c r="F12" i="34"/>
  <c r="J12" i="34" s="1"/>
  <c r="F10" i="12" s="1"/>
  <c r="F47" i="34"/>
  <c r="F39" i="34"/>
  <c r="J39" i="34" s="1"/>
  <c r="F37" i="12" s="1"/>
  <c r="F31" i="34"/>
  <c r="J31" i="34" s="1"/>
  <c r="F29" i="12" s="1"/>
  <c r="F23" i="34"/>
  <c r="J23" i="34" s="1"/>
  <c r="F21" i="12" s="1"/>
  <c r="F15" i="34"/>
  <c r="J15" i="34" s="1"/>
  <c r="F13" i="12" s="1"/>
  <c r="F11" i="34"/>
  <c r="J11" i="34" s="1"/>
  <c r="F9" i="12" s="1"/>
  <c r="F46" i="34"/>
  <c r="J46" i="34" s="1"/>
  <c r="F44" i="12" s="1"/>
  <c r="F38" i="34"/>
  <c r="J38" i="34" s="1"/>
  <c r="F36" i="12" s="1"/>
  <c r="F30" i="34"/>
  <c r="J30" i="34" s="1"/>
  <c r="F28" i="12" s="1"/>
  <c r="F11" i="37"/>
  <c r="J11" i="37" s="1"/>
  <c r="H9" i="12" s="1"/>
  <c r="F20" i="37"/>
  <c r="J20" i="37" s="1"/>
  <c r="H18" i="12" s="1"/>
  <c r="F28" i="37"/>
  <c r="J28" i="37" s="1"/>
  <c r="H26" i="12" s="1"/>
  <c r="F36" i="37"/>
  <c r="J36" i="37" s="1"/>
  <c r="H34" i="12" s="1"/>
  <c r="F40" i="37"/>
  <c r="J40" i="37" s="1"/>
  <c r="H38" i="12" s="1"/>
  <c r="F48" i="37"/>
  <c r="J48" i="37" s="1"/>
  <c r="H46" i="12" s="1"/>
  <c r="F12" i="37"/>
  <c r="J12" i="37" s="1"/>
  <c r="H10" i="12" s="1"/>
  <c r="F17" i="37"/>
  <c r="J17" i="37" s="1"/>
  <c r="H15" i="12" s="1"/>
  <c r="F21" i="37"/>
  <c r="J21" i="37" s="1"/>
  <c r="H19" i="12" s="1"/>
  <c r="F25" i="37"/>
  <c r="J25" i="37" s="1"/>
  <c r="H23" i="12" s="1"/>
  <c r="F29" i="37"/>
  <c r="J29" i="37" s="1"/>
  <c r="H27" i="12" s="1"/>
  <c r="F33" i="37"/>
  <c r="J33" i="37" s="1"/>
  <c r="H31" i="12" s="1"/>
  <c r="F37" i="37"/>
  <c r="J37" i="37" s="1"/>
  <c r="H35" i="12" s="1"/>
  <c r="F41" i="37"/>
  <c r="J41" i="37" s="1"/>
  <c r="H39" i="12" s="1"/>
  <c r="F45" i="37"/>
  <c r="J45" i="37" s="1"/>
  <c r="H43" i="12" s="1"/>
  <c r="F49" i="37"/>
  <c r="J49" i="37" s="1"/>
  <c r="H47" i="12" s="1"/>
  <c r="F9" i="37"/>
  <c r="J9" i="37" s="1"/>
  <c r="H7" i="12" s="1"/>
  <c r="F14" i="37"/>
  <c r="J14" i="37" s="1"/>
  <c r="H12" i="12" s="1"/>
  <c r="F18" i="37"/>
  <c r="J18" i="37" s="1"/>
  <c r="H16" i="12" s="1"/>
  <c r="F22" i="37"/>
  <c r="J22" i="37" s="1"/>
  <c r="H20" i="12" s="1"/>
  <c r="F26" i="37"/>
  <c r="J26" i="37" s="1"/>
  <c r="H24" i="12" s="1"/>
  <c r="F30" i="37"/>
  <c r="J30" i="37" s="1"/>
  <c r="H28" i="12" s="1"/>
  <c r="F34" i="37"/>
  <c r="J34" i="37" s="1"/>
  <c r="H32" i="12" s="1"/>
  <c r="F38" i="37"/>
  <c r="J38" i="37" s="1"/>
  <c r="H36" i="12" s="1"/>
  <c r="F42" i="37"/>
  <c r="J42" i="37" s="1"/>
  <c r="H40" i="12" s="1"/>
  <c r="F46" i="37"/>
  <c r="J46" i="37" s="1"/>
  <c r="H44" i="12" s="1"/>
  <c r="F50" i="37"/>
  <c r="J50" i="37" s="1"/>
  <c r="H48" i="12" s="1"/>
  <c r="F10" i="37"/>
  <c r="J10" i="37" s="1"/>
  <c r="H8" i="12" s="1"/>
  <c r="F15" i="37"/>
  <c r="J15" i="37" s="1"/>
  <c r="H13" i="12" s="1"/>
  <c r="F19" i="37"/>
  <c r="J19" i="37" s="1"/>
  <c r="H17" i="12" s="1"/>
  <c r="F23" i="37"/>
  <c r="J23" i="37" s="1"/>
  <c r="H21" i="12" s="1"/>
  <c r="F27" i="37"/>
  <c r="J27" i="37" s="1"/>
  <c r="H25" i="12" s="1"/>
  <c r="F31" i="37"/>
  <c r="J31" i="37" s="1"/>
  <c r="H29" i="12" s="1"/>
  <c r="F35" i="37"/>
  <c r="J35" i="37" s="1"/>
  <c r="H33" i="12" s="1"/>
  <c r="F39" i="37"/>
  <c r="J39" i="37" s="1"/>
  <c r="H37" i="12" s="1"/>
  <c r="F43" i="37"/>
  <c r="J43" i="37" s="1"/>
  <c r="H41" i="12" s="1"/>
  <c r="F47" i="37"/>
  <c r="J47" i="37" s="1"/>
  <c r="H45" i="12" s="1"/>
  <c r="F51" i="37"/>
  <c r="J51" i="37" s="1"/>
  <c r="H49" i="12" s="1"/>
  <c r="F16" i="37"/>
  <c r="J16" i="37" s="1"/>
  <c r="H14" i="12" s="1"/>
  <c r="F24" i="37"/>
  <c r="J24" i="37" s="1"/>
  <c r="H22" i="12" s="1"/>
  <c r="F32" i="37"/>
  <c r="J32" i="37" s="1"/>
  <c r="H30" i="12" s="1"/>
  <c r="J15" i="35"/>
  <c r="G14" i="12" s="1"/>
  <c r="J19" i="35"/>
  <c r="G18" i="12" s="1"/>
  <c r="J23" i="35"/>
  <c r="G22" i="12" s="1"/>
  <c r="J27" i="35"/>
  <c r="G26" i="12" s="1"/>
  <c r="J31" i="35"/>
  <c r="G30" i="12" s="1"/>
  <c r="J35" i="35"/>
  <c r="G34" i="12" s="1"/>
  <c r="J39" i="35"/>
  <c r="G38" i="12" s="1"/>
  <c r="J43" i="35"/>
  <c r="G42" i="12" s="1"/>
  <c r="J47" i="35"/>
  <c r="G46" i="12" s="1"/>
  <c r="J11" i="35"/>
  <c r="J16" i="35"/>
  <c r="G15" i="12" s="1"/>
  <c r="J20" i="35"/>
  <c r="G19" i="12" s="1"/>
  <c r="J24" i="35"/>
  <c r="G23" i="12" s="1"/>
  <c r="J28" i="35"/>
  <c r="G27" i="12" s="1"/>
  <c r="J32" i="35"/>
  <c r="G31" i="12" s="1"/>
  <c r="J36" i="35"/>
  <c r="G35" i="12" s="1"/>
  <c r="J40" i="35"/>
  <c r="G39" i="12" s="1"/>
  <c r="J44" i="35"/>
  <c r="G43" i="12" s="1"/>
  <c r="J48" i="35"/>
  <c r="G47" i="12" s="1"/>
  <c r="J8" i="35"/>
  <c r="G7" i="12" s="1"/>
  <c r="J13" i="35"/>
  <c r="G12" i="12" s="1"/>
  <c r="J17" i="35"/>
  <c r="G16" i="12" s="1"/>
  <c r="J21" i="35"/>
  <c r="G20" i="12" s="1"/>
  <c r="J25" i="35"/>
  <c r="G24" i="12" s="1"/>
  <c r="J29" i="35"/>
  <c r="G28" i="12" s="1"/>
  <c r="J33" i="35"/>
  <c r="G32" i="12" s="1"/>
  <c r="J37" i="35"/>
  <c r="G36" i="12" s="1"/>
  <c r="J41" i="35"/>
  <c r="G40" i="12" s="1"/>
  <c r="J45" i="35"/>
  <c r="G44" i="12" s="1"/>
  <c r="J49" i="35"/>
  <c r="G48" i="12" s="1"/>
  <c r="J9" i="35"/>
  <c r="G8" i="12" s="1"/>
  <c r="J14" i="35"/>
  <c r="G13" i="12" s="1"/>
  <c r="J18" i="35"/>
  <c r="G17" i="12" s="1"/>
  <c r="J22" i="35"/>
  <c r="G21" i="12" s="1"/>
  <c r="J26" i="35"/>
  <c r="G25" i="12" s="1"/>
  <c r="J30" i="35"/>
  <c r="G29" i="12" s="1"/>
  <c r="J34" i="35"/>
  <c r="G33" i="12" s="1"/>
  <c r="J38" i="35"/>
  <c r="G37" i="12" s="1"/>
  <c r="J42" i="35"/>
  <c r="G41" i="12" s="1"/>
  <c r="J46" i="35"/>
  <c r="G45" i="12" s="1"/>
  <c r="J9" i="34"/>
  <c r="F7" i="12" s="1"/>
  <c r="J14" i="34"/>
  <c r="F12" i="12" s="1"/>
  <c r="J22" i="34"/>
  <c r="F20" i="12" s="1"/>
  <c r="J50" i="34"/>
  <c r="F48" i="12" s="1"/>
  <c r="J19" i="34"/>
  <c r="F17" i="12" s="1"/>
  <c r="J27" i="34"/>
  <c r="F25" i="12" s="1"/>
  <c r="J47" i="34"/>
  <c r="F45" i="12" s="1"/>
  <c r="C6" i="14"/>
  <c r="C5" i="14"/>
  <c r="C4" i="14"/>
  <c r="A3" i="14"/>
  <c r="C7" i="33"/>
  <c r="C6" i="33"/>
  <c r="C5" i="33"/>
  <c r="C4" i="33"/>
  <c r="A3" i="33"/>
  <c r="F27" i="28"/>
  <c r="J27" i="28" s="1"/>
  <c r="C26" i="12" s="1"/>
  <c r="F35" i="28"/>
  <c r="F43" i="28"/>
  <c r="J43" i="28" s="1"/>
  <c r="C42" i="12" s="1"/>
  <c r="F13" i="28"/>
  <c r="F10" i="28"/>
  <c r="C6" i="28"/>
  <c r="C5" i="28"/>
  <c r="F14" i="28" s="1"/>
  <c r="C4" i="28"/>
  <c r="A3" i="28"/>
  <c r="C16" i="25"/>
  <c r="C30" i="25"/>
  <c r="C6" i="25"/>
  <c r="F15" i="33" l="1"/>
  <c r="D13" i="12" s="1"/>
  <c r="F23" i="33"/>
  <c r="J23" i="33" s="1"/>
  <c r="F31" i="33"/>
  <c r="J31" i="33" s="1"/>
  <c r="D29" i="12" s="1"/>
  <c r="F39" i="33"/>
  <c r="D37" i="12" s="1"/>
  <c r="F47" i="33"/>
  <c r="J47" i="33" s="1"/>
  <c r="D45" i="12" s="1"/>
  <c r="F12" i="33"/>
  <c r="J12" i="33" s="1"/>
  <c r="D10" i="12" s="1"/>
  <c r="F16" i="33"/>
  <c r="J16" i="33" s="1"/>
  <c r="D14" i="12" s="1"/>
  <c r="F24" i="33"/>
  <c r="F32" i="33"/>
  <c r="J32" i="33" s="1"/>
  <c r="D30" i="12" s="1"/>
  <c r="F40" i="33"/>
  <c r="F48" i="33"/>
  <c r="J48" i="33" s="1"/>
  <c r="F9" i="33"/>
  <c r="J9" i="33" s="1"/>
  <c r="D7" i="12" s="1"/>
  <c r="F17" i="33"/>
  <c r="D15" i="12" s="1"/>
  <c r="F25" i="33"/>
  <c r="F33" i="33"/>
  <c r="F41" i="33"/>
  <c r="F49" i="33"/>
  <c r="J49" i="33" s="1"/>
  <c r="F18" i="33"/>
  <c r="F26" i="33"/>
  <c r="F34" i="33"/>
  <c r="J34" i="33" s="1"/>
  <c r="D32" i="12" s="1"/>
  <c r="F42" i="33"/>
  <c r="F50" i="33"/>
  <c r="F19" i="33"/>
  <c r="D17" i="12" s="1"/>
  <c r="F27" i="33"/>
  <c r="F35" i="33"/>
  <c r="J35" i="33" s="1"/>
  <c r="D33" i="12" s="1"/>
  <c r="F43" i="33"/>
  <c r="D41" i="12" s="1"/>
  <c r="F51" i="33"/>
  <c r="F20" i="33"/>
  <c r="F28" i="33"/>
  <c r="F36" i="33"/>
  <c r="D34" i="12" s="1"/>
  <c r="F44" i="33"/>
  <c r="F14" i="33"/>
  <c r="D12" i="12" s="1"/>
  <c r="F21" i="33"/>
  <c r="J21" i="33" s="1"/>
  <c r="D19" i="12" s="1"/>
  <c r="F29" i="33"/>
  <c r="J29" i="33" s="1"/>
  <c r="F37" i="33"/>
  <c r="J37" i="33" s="1"/>
  <c r="D35" i="12" s="1"/>
  <c r="F45" i="33"/>
  <c r="J45" i="33" s="1"/>
  <c r="D43" i="12" s="1"/>
  <c r="F10" i="33"/>
  <c r="J10" i="33" s="1"/>
  <c r="D8" i="12" s="1"/>
  <c r="F22" i="33"/>
  <c r="J22" i="33" s="1"/>
  <c r="D20" i="12" s="1"/>
  <c r="F30" i="33"/>
  <c r="F38" i="33"/>
  <c r="F46" i="33"/>
  <c r="J46" i="33" s="1"/>
  <c r="F11" i="33"/>
  <c r="D46" i="12"/>
  <c r="D27" i="12"/>
  <c r="D44" i="12"/>
  <c r="D38" i="12"/>
  <c r="J11" i="33"/>
  <c r="D9" i="12" s="1"/>
  <c r="F45" i="28"/>
  <c r="J45" i="28" s="1"/>
  <c r="C44" i="12" s="1"/>
  <c r="F37" i="28"/>
  <c r="J37" i="28" s="1"/>
  <c r="C36" i="12" s="1"/>
  <c r="F29" i="28"/>
  <c r="J29" i="28" s="1"/>
  <c r="C28" i="12" s="1"/>
  <c r="F21" i="28"/>
  <c r="J21" i="28" s="1"/>
  <c r="C20" i="12" s="1"/>
  <c r="F9" i="28"/>
  <c r="F44" i="28"/>
  <c r="J44" i="28" s="1"/>
  <c r="C43" i="12" s="1"/>
  <c r="F36" i="28"/>
  <c r="J36" i="28" s="1"/>
  <c r="C35" i="12" s="1"/>
  <c r="F28" i="28"/>
  <c r="J28" i="28" s="1"/>
  <c r="C27" i="12" s="1"/>
  <c r="F20" i="28"/>
  <c r="J20" i="28" s="1"/>
  <c r="C19" i="12" s="1"/>
  <c r="F48" i="28"/>
  <c r="J48" i="28" s="1"/>
  <c r="C47" i="12" s="1"/>
  <c r="F40" i="28"/>
  <c r="J40" i="28" s="1"/>
  <c r="C39" i="12" s="1"/>
  <c r="F32" i="28"/>
  <c r="J32" i="28" s="1"/>
  <c r="C31" i="12" s="1"/>
  <c r="F24" i="28"/>
  <c r="J24" i="28" s="1"/>
  <c r="C23" i="12" s="1"/>
  <c r="F16" i="28"/>
  <c r="F41" i="28"/>
  <c r="J41" i="28" s="1"/>
  <c r="C40" i="12" s="1"/>
  <c r="F25" i="28"/>
  <c r="J25" i="28" s="1"/>
  <c r="C24" i="12" s="1"/>
  <c r="F8" i="28"/>
  <c r="F47" i="28"/>
  <c r="J47" i="28" s="1"/>
  <c r="C46" i="12" s="1"/>
  <c r="F39" i="28"/>
  <c r="F31" i="28"/>
  <c r="J31" i="28" s="1"/>
  <c r="C30" i="12" s="1"/>
  <c r="F23" i="28"/>
  <c r="J23" i="28" s="1"/>
  <c r="C22" i="12" s="1"/>
  <c r="F15" i="28"/>
  <c r="J15" i="28" s="1"/>
  <c r="C14" i="12" s="1"/>
  <c r="F19" i="28"/>
  <c r="J19" i="28" s="1"/>
  <c r="C18" i="12" s="1"/>
  <c r="F50" i="28"/>
  <c r="J50" i="28" s="1"/>
  <c r="C49" i="12" s="1"/>
  <c r="F42" i="28"/>
  <c r="F34" i="28"/>
  <c r="J34" i="28" s="1"/>
  <c r="C33" i="12" s="1"/>
  <c r="F26" i="28"/>
  <c r="F18" i="28"/>
  <c r="F49" i="28"/>
  <c r="J49" i="28" s="1"/>
  <c r="C48" i="12" s="1"/>
  <c r="F33" i="28"/>
  <c r="J33" i="28" s="1"/>
  <c r="C32" i="12" s="1"/>
  <c r="F17" i="28"/>
  <c r="J17" i="28" s="1"/>
  <c r="C16" i="12" s="1"/>
  <c r="F11" i="28"/>
  <c r="F46" i="28"/>
  <c r="J46" i="28" s="1"/>
  <c r="C45" i="12" s="1"/>
  <c r="F38" i="28"/>
  <c r="J38" i="28" s="1"/>
  <c r="F30" i="28"/>
  <c r="J30" i="28" s="1"/>
  <c r="C29" i="12" s="1"/>
  <c r="F22" i="28"/>
  <c r="J22" i="28" s="1"/>
  <c r="C21" i="12" s="1"/>
  <c r="D47" i="12"/>
  <c r="D21" i="12"/>
  <c r="D25" i="12"/>
  <c r="C36" i="25"/>
  <c r="J50" i="33" l="1"/>
  <c r="D48" i="12" s="1"/>
  <c r="J44" i="33"/>
  <c r="D42" i="12" s="1"/>
  <c r="J30" i="33"/>
  <c r="D28" i="12" s="1"/>
  <c r="J51" i="33"/>
  <c r="D49" i="12" s="1"/>
  <c r="J42" i="33"/>
  <c r="D40" i="12" s="1"/>
  <c r="J41" i="33"/>
  <c r="D39" i="12" s="1"/>
  <c r="J38" i="33"/>
  <c r="D36" i="12" s="1"/>
  <c r="J33" i="33"/>
  <c r="D31" i="12" s="1"/>
  <c r="J28" i="33"/>
  <c r="D26" i="12" s="1"/>
  <c r="J26" i="33"/>
  <c r="D24" i="12" s="1"/>
  <c r="J25" i="33"/>
  <c r="D23" i="12" s="1"/>
  <c r="J24" i="33"/>
  <c r="D22" i="12" s="1"/>
  <c r="J20" i="33"/>
  <c r="D18" i="12" s="1"/>
  <c r="J18" i="33"/>
  <c r="D16" i="12" s="1"/>
  <c r="J11" i="28"/>
  <c r="C10" i="12" s="1"/>
  <c r="J10" i="28"/>
  <c r="C9" i="12" s="1"/>
  <c r="C15" i="12"/>
  <c r="C38" i="12"/>
  <c r="J9" i="28"/>
  <c r="C8" i="12" s="1"/>
  <c r="C12" i="12"/>
  <c r="C34" i="12"/>
  <c r="J8" i="28"/>
  <c r="C7" i="12" s="1"/>
  <c r="C13" i="12"/>
  <c r="C41" i="12"/>
  <c r="C25" i="12"/>
  <c r="C17" i="12"/>
  <c r="C37" i="12"/>
  <c r="B5" i="12" l="1"/>
  <c r="J27" i="14" l="1"/>
  <c r="E26" i="12" s="1"/>
  <c r="J50" i="14"/>
  <c r="E49" i="12" s="1"/>
  <c r="J26" i="14"/>
  <c r="E25" i="12" s="1"/>
  <c r="J18" i="14"/>
  <c r="E17" i="12" s="1"/>
  <c r="J9" i="14"/>
  <c r="E8" i="12" s="1"/>
  <c r="J47" i="14"/>
  <c r="J22" i="14"/>
  <c r="E21" i="12" s="1"/>
  <c r="J13" i="14"/>
  <c r="J49" i="14"/>
  <c r="E48" i="12" s="1"/>
  <c r="J25" i="14"/>
  <c r="E24" i="12" s="1"/>
  <c r="J17" i="14"/>
  <c r="J24" i="14"/>
  <c r="E23" i="12" s="1"/>
  <c r="J15" i="14"/>
  <c r="E14" i="12" s="1"/>
  <c r="J21" i="14"/>
  <c r="E20" i="12" s="1"/>
  <c r="J19" i="14"/>
  <c r="E18" i="12" s="1"/>
  <c r="J48" i="14"/>
  <c r="E47" i="12" s="1"/>
  <c r="J16" i="14"/>
  <c r="E15" i="12" s="1"/>
  <c r="J23" i="14"/>
  <c r="J14" i="14"/>
  <c r="E13" i="12" s="1"/>
  <c r="J20" i="14"/>
  <c r="E19" i="12" s="1"/>
  <c r="E46" i="12" l="1"/>
  <c r="E22" i="12"/>
  <c r="E16" i="12"/>
  <c r="E12" i="12"/>
  <c r="B8" i="12"/>
  <c r="B24" i="12"/>
  <c r="B49" i="12"/>
  <c r="B18" i="12"/>
  <c r="B13" i="12"/>
  <c r="B21" i="12"/>
  <c r="C21" i="38" s="1"/>
  <c r="B20" i="12"/>
  <c r="B15" i="12"/>
  <c r="B48" i="12"/>
  <c r="B14" i="12"/>
  <c r="B17" i="12"/>
  <c r="B19" i="12"/>
  <c r="B23" i="12"/>
  <c r="B25" i="12"/>
  <c r="B26" i="12"/>
  <c r="B22" i="12"/>
  <c r="J29" i="14"/>
  <c r="E28" i="12" s="1"/>
  <c r="J37" i="14"/>
  <c r="E36" i="12" s="1"/>
  <c r="J34" i="14"/>
  <c r="E33" i="12" s="1"/>
  <c r="J11" i="14"/>
  <c r="E10" i="12" s="1"/>
  <c r="J42" i="14"/>
  <c r="E41" i="12" s="1"/>
  <c r="J36" i="14"/>
  <c r="E35" i="12" s="1"/>
  <c r="J30" i="14"/>
  <c r="E29" i="12" s="1"/>
  <c r="J44" i="14"/>
  <c r="E43" i="12" s="1"/>
  <c r="J32" i="14"/>
  <c r="E31" i="12" s="1"/>
  <c r="J10" i="14"/>
  <c r="E9" i="12" s="1"/>
  <c r="J28" i="14"/>
  <c r="E27" i="12" s="1"/>
  <c r="J35" i="14"/>
  <c r="E34" i="12" s="1"/>
  <c r="J40" i="14"/>
  <c r="E39" i="12" s="1"/>
  <c r="J39" i="14"/>
  <c r="E38" i="12" s="1"/>
  <c r="J43" i="14"/>
  <c r="E42" i="12" s="1"/>
  <c r="J38" i="14"/>
  <c r="E37" i="12" s="1"/>
  <c r="J33" i="14"/>
  <c r="E32" i="12" s="1"/>
  <c r="J46" i="14"/>
  <c r="E45" i="12" s="1"/>
  <c r="J45" i="14"/>
  <c r="E44" i="12" s="1"/>
  <c r="J41" i="14"/>
  <c r="E40" i="12" s="1"/>
  <c r="J31" i="14"/>
  <c r="E30" i="12" s="1"/>
  <c r="J8" i="14"/>
  <c r="E7" i="12" s="1"/>
  <c r="B12" i="12" l="1"/>
  <c r="B16" i="12"/>
  <c r="B7" i="12"/>
  <c r="C7" i="38" s="1"/>
  <c r="B7" i="38" s="1"/>
  <c r="C14" i="38"/>
  <c r="C22" i="38"/>
  <c r="C17" i="38"/>
  <c r="C12" i="38"/>
  <c r="C25" i="38"/>
  <c r="C23" i="38"/>
  <c r="C15" i="38"/>
  <c r="C24" i="38"/>
  <c r="C49" i="38"/>
  <c r="C20" i="38"/>
  <c r="C16" i="38"/>
  <c r="C19" i="38"/>
  <c r="C8" i="38"/>
  <c r="C48" i="38"/>
  <c r="C13" i="38"/>
  <c r="C26" i="38"/>
  <c r="C18" i="38"/>
  <c r="B38" i="12"/>
  <c r="B47" i="12"/>
  <c r="B9" i="12"/>
  <c r="C9" i="38" s="1"/>
  <c r="B10" i="12"/>
  <c r="C10" i="38" s="1"/>
  <c r="B46" i="12"/>
  <c r="B17" i="38" l="1"/>
  <c r="B18" i="38"/>
  <c r="B8" i="38"/>
  <c r="B49" i="38"/>
  <c r="B25" i="38"/>
  <c r="B14" i="38"/>
  <c r="B9" i="38"/>
  <c r="B13" i="38"/>
  <c r="B16" i="38"/>
  <c r="B15" i="38"/>
  <c r="B12" i="38"/>
  <c r="B10" i="38"/>
  <c r="B22" i="38"/>
  <c r="B26" i="38"/>
  <c r="B19" i="38"/>
  <c r="B24" i="38"/>
  <c r="B48" i="38"/>
  <c r="B20" i="38"/>
  <c r="B23" i="38"/>
  <c r="B21" i="38"/>
  <c r="C38" i="38"/>
  <c r="C46" i="38"/>
  <c r="C47" i="38"/>
  <c r="B42" i="12"/>
  <c r="B31" i="12"/>
  <c r="B27" i="12"/>
  <c r="B28" i="12"/>
  <c r="B44" i="12"/>
  <c r="B30" i="12"/>
  <c r="B40" i="12"/>
  <c r="B33" i="12"/>
  <c r="B39" i="12"/>
  <c r="B36" i="12"/>
  <c r="B34" i="12"/>
  <c r="B43" i="12"/>
  <c r="B41" i="12"/>
  <c r="B32" i="12"/>
  <c r="B29" i="12"/>
  <c r="B37" i="12"/>
  <c r="B45" i="12"/>
  <c r="B35" i="12"/>
  <c r="B47" i="38" l="1"/>
  <c r="B38" i="38"/>
  <c r="B46" i="38"/>
  <c r="C40" i="38"/>
  <c r="C34" i="38"/>
  <c r="C28" i="38"/>
  <c r="C35" i="38"/>
  <c r="C41" i="38"/>
  <c r="C39" i="38"/>
  <c r="C30" i="38"/>
  <c r="C31" i="38"/>
  <c r="C27" i="38"/>
  <c r="C32" i="38"/>
  <c r="C36" i="38"/>
  <c r="C45" i="38"/>
  <c r="C37" i="38"/>
  <c r="C43" i="38"/>
  <c r="C33" i="38"/>
  <c r="C44" i="38"/>
  <c r="C42" i="38"/>
  <c r="C29" i="38"/>
  <c r="B44" i="38" l="1"/>
  <c r="B45" i="38"/>
  <c r="B31" i="38"/>
  <c r="B35" i="38"/>
  <c r="B33" i="38"/>
  <c r="B29" i="38"/>
  <c r="B34" i="38"/>
  <c r="B36" i="38"/>
  <c r="B30" i="38"/>
  <c r="B28" i="38"/>
  <c r="B43" i="38"/>
  <c r="B32" i="38"/>
  <c r="B39" i="38"/>
  <c r="B42" i="38"/>
  <c r="B37" i="38"/>
  <c r="B27" i="38"/>
  <c r="B41" i="38"/>
  <c r="B40" i="38"/>
</calcChain>
</file>

<file path=xl/sharedStrings.xml><?xml version="1.0" encoding="utf-8"?>
<sst xmlns="http://schemas.openxmlformats.org/spreadsheetml/2006/main" count="1401" uniqueCount="467">
  <si>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</si>
  <si>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</si>
  <si>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</si>
  <si>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</si>
  <si>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</si>
  <si>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</si>
  <si>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</si>
  <si>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</si>
  <si>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</si>
  <si>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</si>
  <si>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</si>
  <si>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</si>
  <si>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</si>
  <si>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</si>
  <si>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</si>
  <si>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</si>
  <si>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Комментарий:</t>
  </si>
  <si>
    <t>затруднен-ный поиск</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</si>
  <si>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</si>
  <si>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</si>
  <si>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</si>
  <si>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</si>
  <si>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</si>
  <si>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</si>
  <si>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</si>
  <si>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</si>
  <si>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</si>
  <si>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</si>
  <si>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</si>
  <si>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</si>
  <si>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</si>
  <si>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</si>
  <si>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</si>
  <si>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</si>
  <si>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</si>
  <si>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</si>
  <si>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</si>
  <si>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</si>
  <si>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</si>
  <si>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</si>
  <si>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</si>
  <si>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</si>
  <si>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</si>
  <si>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</si>
  <si>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</si>
  <si>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</si>
  <si>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</si>
  <si>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</si>
  <si>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</si>
  <si>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</si>
  <si>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</si>
  <si>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</si>
  <si>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</si>
  <si>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</si>
  <si>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</si>
  <si>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</si>
  <si>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</si>
  <si>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</si>
  <si>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</si>
  <si>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</si>
  <si>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</si>
  <si>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</si>
  <si>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</si>
  <si>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</si>
  <si>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 xml:space="preserve">Внесение изменений в решение о бюджете муниципального образования </t>
  </si>
  <si>
    <t>5.</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</si>
  <si>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</si>
  <si>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5.1</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</si>
  <si>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</si>
  <si>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</si>
  <si>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</si>
  <si>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</si>
  <si>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</si>
  <si>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</si>
  <si>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</si>
  <si>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</si>
  <si>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</si>
  <si>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Промежуточная отчетность об исполнении бюджета муниципального образования и аналитические данные</t>
  </si>
  <si>
    <t>6.</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</si>
  <si>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</si>
  <si>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</si>
  <si>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</si>
  <si>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</si>
  <si>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</si>
  <si>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</si>
  <si>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</si>
  <si>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</si>
  <si>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</si>
  <si>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</si>
  <si>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Итого баллов на III этапе</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</si>
  <si>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</si>
  <si>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</si>
  <si>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</si>
  <si>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</si>
  <si>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</si>
  <si>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</si>
  <si>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</si>
  <si>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</si>
  <si>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</si>
  <si>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</si>
  <si>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 xml:space="preserve">Опубликованы за все отчетные периоды и отвечают всем требованиям </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</si>
  <si>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</si>
  <si>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</si>
  <si>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Оценка показателя 5.1</t>
  </si>
  <si>
    <t>Оценка показателя 5.2</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</si>
  <si>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</si>
  <si>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Оценка показателя 6.1</t>
  </si>
  <si>
    <t xml:space="preserve">6.2. Ежеквартальные сведения об исполнении бюджета муниципального образования </t>
  </si>
  <si>
    <t>Оценка показателя 6.2</t>
  </si>
  <si>
    <t xml:space="preserve">6.3. Ежеквартальные сведения об объеме муниципального долга муниципального образования </t>
  </si>
  <si>
    <t>Оценка показателя 6.3</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</si>
  <si>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</si>
  <si>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</si>
  <si>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Итого по III этапу</t>
  </si>
  <si>
    <t>http://www.baladmin.ru/meeting/docs/</t>
  </si>
  <si>
    <t>Word</t>
  </si>
  <si>
    <t>http://www.baladmin.ru/district-budget.php</t>
  </si>
  <si>
    <t>Размещена актуализированная версия на 1.08.2016 года в структурированном виде, но без кратких или полных наименований всех составляющих. В архиве создана папка, увеличивает количество кликов.</t>
  </si>
  <si>
    <t>http://baladmin.ru/administration/divisions-structure/finance/ezhekvartalnye-svedeniya-2016-god.php</t>
  </si>
  <si>
    <t>Word, Excel</t>
  </si>
  <si>
    <t>http://baladmin.ru/ezhekvartalnye-svedeniya-ob-ob-ispolnenii-byudzheta-2016-god.php</t>
  </si>
  <si>
    <t>Excel</t>
  </si>
  <si>
    <t>Excel, Word</t>
  </si>
  <si>
    <t>http://baladmin.ru/administration/divisions-structure/finance/ezhekvartalnye-svedeniya-ob-obeme-munitsipalnogo-dolga-2016-god.php</t>
  </si>
  <si>
    <t>Информация о проведенных в текущем финансовом году контрольных мероприятиях контрольно-счетным органом Балашовского муниципального района на сайте не публиковалась</t>
  </si>
  <si>
    <t>http://ivanteevka.sarmo.ru/byudzhet-dlya-grazhdan/npa/2016/</t>
  </si>
  <si>
    <t xml:space="preserve">PDF, Excel, </t>
  </si>
  <si>
    <t>http://ivanteevka.sarmo.ru/byudzhet-dlya-grazhdan/promezhutochnaya-otchetnost-ob-ispolnenii-byudzheta-i-analiticheskie-dannye/ezhekvartalnye-svedeniya-ob-ispolnenii-byudzheta/2016-god/</t>
  </si>
  <si>
    <t>http://ivanteevka.sarmo.ru/byudzhet-dlya-grazhdan/promezhutochnaya-otchetnost-ob-ispolnenii-byudzheta-i-analiticheskie-dannye/ezhekvartalnye-svedeniya-ob-obeme-munitsipalnogo-dolga/</t>
  </si>
  <si>
    <t>http://ivanteevka.sarmo.ru/byudzhet-dlya-grazhdan/finansovyy-kontrol/kontrolnye-meropriyatiya/</t>
  </si>
  <si>
    <t>http://pugachev-adm.ru/ekonomika-rayona/byudzhet-rayona</t>
  </si>
  <si>
    <t>Ссылка не предоставлена, на сайте информация не найдена.</t>
  </si>
  <si>
    <t>http://piterka.sarmo.ru/byudzhet-piterskogo-mr/mestnyy-byudzhet./2016/index.php</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</si>
  <si>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</si>
  <si>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http://piterka.sarmo.ru/byudzhet-piterskogo-mr/ispolnenie-mestnogo-byudzheta/2016/index.php</t>
  </si>
  <si>
    <t>http://piterka.sarmo.ru/byudzhet-piterskogo-mr/byudzhet-dlya-grazhdan/</t>
  </si>
  <si>
    <t>http://piterka.sarmo.ru/byudzhet-piterskogo-mr/informatsiya-o-munitsipalnom-dolge/2016/index.php</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</si>
  <si>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t>
  </si>
  <si>
    <t xml:space="preserve">http://pugachev-adm.ru/sobranie-pmr/npa-sobraniya/resheniya-sobraniya-pmr/resheniya-sobraniya-2015 ;http://pugachev-adm.ru/resheniya-2016 </t>
  </si>
  <si>
    <t>На сайте информация не опубликована.</t>
  </si>
  <si>
    <t>http://www.zatosvetly.ru/city/economics_amp_finance/byudzhet-gorodskogo-okruga/informatsiya-ob-ispolnenii-byudzheta-gorodskogo-okruga-zato-svetlyy/2016/</t>
  </si>
  <si>
    <t>http://www.zatosvetly.ru/city/economics_amp_finance/byudzhet-gorodskogo-okruga/byudzhet-gorodskogo-okruga-zato-svetlyy/2016-g/</t>
  </si>
  <si>
    <t>Ошибка в дате у решения №33.</t>
  </si>
  <si>
    <t>Отсутствуют внесения изменений: от 25.03.2016г. №80/01, от 29.04.2016г. № 81/19 . В разделе много не структурированной информации, не удобно искать необходимую.</t>
  </si>
  <si>
    <t>http://www.zatosvetly.ru/city/economics_amp_finance/byudzhet-gorodskogo-okruga/byudzhet-gorodskogo-okruga-zato-svetlyy/2016-g/index.php?ELEMENT_ID=8864</t>
  </si>
  <si>
    <t>Не предусмотрена возможность скачать само решение, только приложения без указания полных или кратких наименований.</t>
  </si>
  <si>
    <t>Муниципальный долг отсутствует</t>
  </si>
  <si>
    <t>http://www.zatosvetly.ru/about/info/news/folder/folder1/folder/folder1/folder/folder/folder/</t>
  </si>
  <si>
    <t>http://zatoshihany.ru/sobranie/acts/</t>
  </si>
  <si>
    <t xml:space="preserve">http://zakon.scli.ru/ru/legal%5Ftexts/all/extended
/index.php?do4=document&amp;id4=eb41bdbd-2f8d-45e6-bd4b-59fdb278bf21
</t>
  </si>
  <si>
    <t>Ссылка на сторонний ресурс.  На сайте информация не опубликована.</t>
  </si>
  <si>
    <t>Отсутствуют внесения изменений: от 19.02.2016 г. №4-91-7. Раздел не структурирован по годам.</t>
  </si>
  <si>
    <t>http://zatoshihany.ru/about/statistics/butget/</t>
  </si>
  <si>
    <t>Ссылка не предоставлена. На сайте информация не опубликована.</t>
  </si>
  <si>
    <t>На указанной странице размещаются справки о результатах внутреннего муниципального финансового контроля за использованием бюджетных средств.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информации не найдено.</t>
  </si>
  <si>
    <t>http://zatoshihany.ru/sobranie/kontrolnaya/</t>
  </si>
  <si>
    <t>На  странице http://zatoshihany.ru/sobranie/acts/ информация не найдена.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Согласно Плану работы контрольно-счетной комиссии ЗАТО Шиханы на 2016 год в июне должна была проводиться проверка эффективного освоения бюджетных средств и использования муниципального имущества, находящегося на праве оперативного управления МКУ Управление делами в 2015 году.  Информация о результатах указанного контрольного мероприятия на сайте не найдена.</t>
  </si>
  <si>
    <t>http://ozinki.sarmo.ru/byudzhet/byudzhet-ozinskogo-munitsipalnogo-rayona-na-2016-god.php?clear_cache=Y</t>
  </si>
  <si>
    <t xml:space="preserve">http://ozinki.sarmo.ru/byudzhet/byudzhet-ozinskogo-munitsipalnogo-rayona-na-2016-god.php?clear_cache=Y </t>
  </si>
  <si>
    <t>В архиве у файла «Приложение 7» отсутствует название.</t>
  </si>
  <si>
    <t>В архивах не у всех файлов приложений есть названия.</t>
  </si>
  <si>
    <t xml:space="preserve">http://ozinki.sarmo.ru/byudzhet/ispolnenie-byudzheta.php?ELEMENT_ID=110 </t>
  </si>
  <si>
    <t>Раздел не структурирован.</t>
  </si>
  <si>
    <t>http://ozinki.sarmo.ru/byudzhet/finansovyy-kontrol/</t>
  </si>
  <si>
    <t>На указанной странице размещен отчет о работе контрольно-счетного органа за 1 полугодие 2016 год. В отчете отсутствует конкретная информация по каждому  контрольному мероприятию (выявленные нарушения, вынесенные предписания, сведения о принятых объектом контроля решениях и мерах по направленным ему представлениям и предписаниям).</t>
  </si>
  <si>
    <t>http://bkarabulak.sarmo.ru/index.php?option=com_content&amp;view=article&amp;id=5688&amp;Itemid=328</t>
  </si>
  <si>
    <t>Не предусмотрена возможность скачать само решение, только приложения.</t>
  </si>
  <si>
    <t>http://bkarabulak.sarmo.ru/index.php?option=com_content&amp;view=article&amp;id=3148&amp;Itemid=342</t>
  </si>
  <si>
    <t>PDF</t>
  </si>
  <si>
    <t>http://bkarabulak.sarmo.ru/index.php?option=com_content&amp;view=article&amp;id=4169&amp;Itemid=312</t>
  </si>
  <si>
    <t>http://bkarabulak.sarmo.ru/index.php?option=com_content&amp;view=article&amp;id=5672&amp;Itemid=328</t>
  </si>
  <si>
    <t>http://bkarabulak.sarmo.ru/index.php?option=com_content&amp;view=article&amp;id=5142&amp;Itemid=328</t>
  </si>
  <si>
    <t>На указанной странице размещаются акты проверок внутреннего муниципального финансового контроля за использованием бюджетных средств.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На сайте информации не найдено.</t>
  </si>
  <si>
    <t>http://rtishevo.sarmo.ru/finansovyy-organ/rtishchevskiy-munitsipalnyy-rayon/2016-god/resheniya-o-byudzhete-i-vnesenii-izmeneniy-v-byudzhet-munitsipalnogo-rayona.php</t>
  </si>
  <si>
    <t>http://rtishevo.sarmo.ru/finansovyy-organ/rtishchevskiy-munitsipalnyy-rayon/2016-god/dokumenty-o-khode-ispolneniya-byudzheta-munitsipalnogo-rayona.php</t>
  </si>
  <si>
    <t>Исполнение по доходам и расходам публиковано без сравнения  с соответствующим периодом прошлого года. Нет сведений по исполнению по расходам в разрезе муниципальных программ.</t>
  </si>
  <si>
    <t>http://rtishevo.sarmo.ru/predstavitelnyy-organ-munitsipalnogo-rayona/kontrolno-schyetnaya-komissiya/</t>
  </si>
  <si>
    <t>Исполнение по доходам и расходам публиковано без сравнения  с соответствующим периодом прошлого года. Не предусмотрена возможность скачать сведения. Раздел не структурирован по годам.</t>
  </si>
  <si>
    <t>http://algay.sarmo.ru/byudzhet-ekonomika-finansy/byudzhet-dokumenty.php</t>
  </si>
  <si>
    <t xml:space="preserve"> Раздел не структурирован по годам.</t>
  </si>
  <si>
    <t>http://algay.sarmo.ru/byudzhet-ekonomika-finansy/munitsipalnyy-finansovyy-kontorl.php</t>
  </si>
  <si>
    <t>Не соблюден формат размещения для числовых данных документа (приложений).</t>
  </si>
  <si>
    <t>http://arkadak.sarmo.ru/index.php?option=com_content&amp;view=article&amp;id=832</t>
  </si>
  <si>
    <t>http://arkadak.sarmo.ru/index.php?option=com_content&amp;view=article&amp;id=828</t>
  </si>
  <si>
    <t>PDF, Excel</t>
  </si>
  <si>
    <t>http://arkadak.sarmo.ru/index.php?option=com_content&amp;view=article&amp;id=887</t>
  </si>
  <si>
    <t>http://arkadak.sarmo.ru/index.php?option=com_content&amp;view=article&amp;id=888</t>
  </si>
  <si>
    <t xml:space="preserve">В целях оценки показателя учитываетсяежеквартальная  публикация сведений об объеме муниципального долга муниципального образования  на начало и на конец отчетного периода </t>
  </si>
  <si>
    <t>Контрольно-счетный орган в муниципальном образовании не создан.</t>
  </si>
  <si>
    <t>http://proatkarsk.ru/CityListArticles.aspx?categoryid=280</t>
  </si>
  <si>
    <t>http://proatkarsk.ru/CityArticles.aspx?articleid=3639</t>
  </si>
  <si>
    <t>Исполнение по доходам и расходам публиковано без сравнения  с соответствующим периодом прошлого года. Нет сведений по исполнению по расходам в разрезе муниципальных программ.  Раздел не структурирован по годам.</t>
  </si>
  <si>
    <t>proatkarsk.ru/CityListArticles.aspx?categoryid=155</t>
  </si>
  <si>
    <t>http://proatkarsk.ru/CityListArticles.aspx?categoryid=294</t>
  </si>
  <si>
    <r>
      <t xml:space="preserve">В целях оценки показателя учитывается ежеквартальная  публикация сведений об объеме муниципального долга муниципального образования  </t>
    </r>
    <r>
      <rPr>
        <u/>
        <sz val="10"/>
        <rFont val="Times New Roman"/>
        <family val="1"/>
        <charset val="204"/>
      </rPr>
      <t>на начало</t>
    </r>
    <r>
      <rPr>
        <sz val="10"/>
        <rFont val="Times New Roman"/>
        <family val="1"/>
        <charset val="204"/>
      </rPr>
      <t xml:space="preserve"> и </t>
    </r>
    <r>
      <rPr>
        <u/>
        <sz val="10"/>
        <rFont val="Times New Roman"/>
        <family val="1"/>
        <charset val="204"/>
      </rPr>
      <t xml:space="preserve">на конец отчетного периода. </t>
    </r>
    <r>
      <rPr>
        <sz val="10"/>
        <rFont val="Times New Roman"/>
        <family val="1"/>
        <charset val="204"/>
      </rPr>
      <t xml:space="preserve">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Не для всех данных предусмотрена возможность скачать сведения. </t>
    </r>
  </si>
  <si>
    <t>http://proatkarsk.ru/CityListArticles.aspx?categoryid=158</t>
  </si>
  <si>
    <t xml:space="preserve"> В опубликованной информации по результатам  контрольного мероприятия, предусмотренного планом на текущий финансовый год, отсутствуют сведения о принятых объектом контроля решениях и мерах по направленным ему представлениям и предписаниям. Не предусмотрена возможность скачать документ.</t>
  </si>
  <si>
    <t>Информация о результатах контрольных мероприятий, предусмотренных пунктами 8 (Финансовое управление Администрации МР), 10-12 плана контрольно-счетной комиссии администрации МР на 2016 год,  на сайте не найдена. В акте от 30.09.2016 года отсутствуют сведения о принятых объектом контроля решениях и мерах по направленным ему представлениям и предписаниям. Раздел не структурирован по годам.</t>
  </si>
  <si>
    <t>http://www.admbal.ru/page/reshenie-o-byudzhete-bmr</t>
  </si>
  <si>
    <t>Лишняя архивация одного файла</t>
  </si>
  <si>
    <t xml:space="preserve">http://www.admbal.ru/page/ispolnenie-byudzheta-bmr </t>
  </si>
  <si>
    <t>Jpg, Word, Excel</t>
  </si>
  <si>
    <t>Распоряжение в одном архиве с другой информацией, необходимо отделить.</t>
  </si>
  <si>
    <t>http://www.admbal.ru/page/ispolnenie-byudzheta-bmr</t>
  </si>
  <si>
    <t>http://www.admbal.ru/page/proverki</t>
  </si>
  <si>
    <t>http://adm-baltay.ru/sobranie-deputatov/normativno-pravovyie-aktyi-sobraniya-deputatov/2016-2/</t>
  </si>
  <si>
    <t>http://adm-baltay.ru/finansovoe-upravlenie/</t>
  </si>
  <si>
    <t>http://voskresensk64.ru/meeting/mun-sobranie/documents/index.php</t>
  </si>
  <si>
    <t>http://voskresensk64.ru/administration/statistics/butget/</t>
  </si>
  <si>
    <t>http://voskresensk64.ru/meeting/mun-polnom/%D0%9A%D0%BE%D0%BD%D1%82%D1%80%D0%BE%D0%BB%D1%8C%D0%BD%D0%BE-%D1%81%D1%87%D0%B5%D1%82%D0%BD%D0%B0%D1%8F%20%D0%BA%D0%BE%D0%BC%D0%B8%D1%81%D1%81%D0%B8%D1%8F/index.php</t>
  </si>
  <si>
    <t>http://dergachi.sarmo.ru/sobranie-dergachevskogo-munitsipalnogo-rayona/resheniya-sobraniya-dergachevskogo-munitsipalnogo-rayona/</t>
  </si>
  <si>
    <t>http://dergachi.sarmo.ru/sobranie-dergachevskogo-munitsipalnogo-rayona/resheniya-o-byudzhete-s-izmeneniyami/</t>
  </si>
  <si>
    <t>http://dergachi.sarmo.ru/administratsiya/normativno-pravovye-dokumenty/</t>
  </si>
  <si>
    <t>http://dergachi.sarmo.ru/administratsiya/otchety/</t>
  </si>
  <si>
    <t>http://dergachi.sarmo.ru/kontrolno-schetnyy-organ-dergachevskogo-munitsipalnogo-rayona/</t>
  </si>
  <si>
    <t>http://duhovnitskoe.sarmo.ru/predstavitelnyy-organ/npa/npa-2016/</t>
  </si>
  <si>
    <t>http://duhovnitskoe.sarmo.ru/ispolnenie-byudzheta/</t>
  </si>
  <si>
    <t>http://duhovnitskoe.sarmo.ru/kontrolno-revizionnaya-komissiya/</t>
  </si>
  <si>
    <t>http://ekaterinovka.sarmo.ru/upload/medialibrary/911/91172b5f47da9cf61bd6998ab6535322.doc</t>
  </si>
  <si>
    <t>http://www.ekaterinovka.sarmo.ru/rayonnoe-sobranie/2016rs.php</t>
  </si>
  <si>
    <t>http://ershov.sarmo.ru/raion-sobr/resheniya/</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</si>
  <si>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t>
  </si>
  <si>
    <t>http://ershov.sarmo.ru/pravovye-akty/</t>
  </si>
  <si>
    <t>http://ershov.sarmo.ru/ershovskiy-munitsipalnyy-rayon/kontrolno-schetnaya-komissiya/</t>
  </si>
  <si>
    <t>http://kalininsk.sarmo.ru/predstavitelnyy-organ-munitsipalnogo-rayona/dokumenty-normativnye-akty/</t>
  </si>
  <si>
    <t>http://kalininsk.sarmo.ru/informatsiya-o-munitsipalnom-rayone/byudzhet-munitsipalnogo-rayona/?ELEMENT_ID=1416</t>
  </si>
  <si>
    <t>http://kalininsk.sarmo.ru/informatsiya-o-munitsipalnom-rayone/byudzhet-munitsipalnogo-rayona/?ELEMENT_ID=1417</t>
  </si>
  <si>
    <t>http://kalininsk.sarmo.ru/kontrolno-schetnaya-komissiya/otchety/</t>
  </si>
  <si>
    <t>http://krasnoarmeysk.sarmo.ru/krasnoarmeyskiy-rayon/byudzhet/resheniya-o-byudzhete-krasnoarmeyskogo-munitsipalnogo-rayona-s-dopolneniyami-i-izmeneniyami/resheniya-2016.php?clear_cache=Y</t>
  </si>
  <si>
    <t>http://krasnoarmeysk.sarmo.ru/krasnoarmeyskiy-rayon/byudzhet/resheniya-o-byudzhete-krasnoarmeyskogo-munitsipalnogo-rayona-s-dopolneniyami-i-izmeneniyami/</t>
  </si>
  <si>
    <t>http://krasnoarmeysk.sarmo.ru/krasnoarmeyskiy-rayon/byudzhet/otchet-ob-ispolnenii-byudzheta-krasnoarmeyskogo-munitsipalnogo-rayona/dolg-2016.php?clear_cache=Y</t>
  </si>
  <si>
    <t>http://krasnoarmeysk.sarmo.ru/krasnoarmeyskiy-rayon/byudzhet/otchet-ob-ispolnenii-byudzheta-krasnoarmeyskogo-munitsipalnogo-rayona/otchet-2016.php?clear_cache=Y</t>
  </si>
  <si>
    <t>http://gornyi.sarmo.ru/index.php?option=com_content&amp;view=article&amp;id=2668:2016-09-27-06-52-51&amp;catid=34:%D0%9E%D1%81%D0%BD%D0%BE%D0%B2%D0%BD%D0%B0%D1%8F%20%D0%BA%D0%B0%D1%82%D0%B5%D0%B3%D0%BE%D1%80%D0%B8%D1%8F</t>
  </si>
  <si>
    <t>http://gornyi.sarmo.ru/index.php?option=com_content&amp;view=article&amp;id=2678:-2016&amp;catid=34:%D0%9E%D1%81%D0%BD%D0%BE%D0%B2%D0%BD%D0%B0%D1%8F%20%D0%BA%D0%B0%D1%82%D0%B5%D0%B3%D0%BE%D1%80%D0%B8%D1%8F</t>
  </si>
  <si>
    <t>jpg, Excel</t>
  </si>
  <si>
    <t>http://gornyi.sarmo.ru/index.php?option=com_content&amp;view=article&amp;id=641&amp;Itemid=248</t>
  </si>
  <si>
    <t>http://adm.lysyegory.ru/base/2472-reshenija-o-vnesenii-izmenenii-v-reshenie-o-byudzhete-municipalnogo-raiona-na-tekuschii-finansovyi-god.html</t>
  </si>
  <si>
    <t>http://adm.lysyegory.ru/base/2473-aktualizirovannaja-versija-reshenija-o-byudzhete-municipalnogo-raiona-na-tekuschii-finansovyi-god.html</t>
  </si>
  <si>
    <t>http://adm.lysyegory.ru/base/raion/byudzhet-municipalnogo-raiona/ispolnenie-byudzheta-mr-i-finansovyi-kontrol</t>
  </si>
  <si>
    <t>http://adm.lysyegory.ru/base/2485-informacija-o-provedennyh-v-2016-godu-kontrolnyh-meroprijatijah-kontrolno-schetnym-organom-municipalnogo-raiona.html</t>
  </si>
  <si>
    <t>Web, Word, Excel</t>
  </si>
  <si>
    <t>http://marksadm.ru/o-byudzhete.html</t>
  </si>
  <si>
    <t>http://marksadm.ru/r-o-b.html</t>
  </si>
  <si>
    <t>http://marksadm.ru/icp-b.html</t>
  </si>
  <si>
    <t>http://marksadm.ru/kontrol.html</t>
  </si>
  <si>
    <t>http://www.admnburasy.ru/budget.html</t>
  </si>
  <si>
    <t>http://www.novouzensk.ru/sobranie/sobr/akty/</t>
  </si>
  <si>
    <t>Найти по указанной ссылке документы невозможно: нет тематической структуры, нет наименований файлов. Актуализированная версия не опубликована. Проверить полноту публикации сведений не представляется возможным</t>
  </si>
  <si>
    <t>http://www.novouzensk.ru/budget%20for%20people/</t>
  </si>
  <si>
    <t>http://www.novouzensk.ru/the-control-and-audit-commission/</t>
  </si>
  <si>
    <t>http://perelyub.sarmo.ru/index.php?option=com_content&amp;view=article&amp;id=70&amp;Itemid=87</t>
  </si>
  <si>
    <t>http://saratovmer.ru/budget/rubrics/1/1262.html</t>
  </si>
  <si>
    <t>http://saratovmer.ru/budget/rubrics/2/1266.html</t>
  </si>
  <si>
    <t xml:space="preserve"> По всем пунктам отсутствует  сравнение с  соответствующим периодом прошлого года. </t>
  </si>
  <si>
    <t>http://www.kspsaratov.ru/?cat=5</t>
  </si>
  <si>
    <t>На сайте контрольно-счетной палаты муниципального образования «Город Саратов» не найден план работы на 2016 год, т.е. нет возможности проверить, по результатам всех ли контрольных мероприятий опубликованы отчеты.  В опубликованных отчетах отсутствуют сведения о принятых объектом контроля решениях и мерах по направленным ему представлениям и предписаниям.</t>
  </si>
  <si>
    <t>http://mihailovski.ru/?mod=article_list&amp;razdel=79&amp;shift=0</t>
  </si>
  <si>
    <t xml:space="preserve"> http://mihailovski.ru/?mod=article&amp;id=3375 </t>
  </si>
  <si>
    <t>Решения о внесении изменений расположены не в хронологическом порядке, без подписи номера и даты решения, не найдено решение от 4 мая 2016 года №283. Изменений -13, ссылок на документы - 11.</t>
  </si>
  <si>
    <t>http://mihailovski.ru/?mod=article_list&amp;razdel=80</t>
  </si>
  <si>
    <t>http://mihailovski.ru/?mod=article&amp;id=3213</t>
  </si>
  <si>
    <t>Web, Pdf</t>
  </si>
  <si>
    <t>http://petrovsk64.ru/sub-org/fin-upr/dokumenty/informaciya-ksk/</t>
  </si>
  <si>
    <t>http://petrovsk64.ru/sub-org/fin-upr/otkrytyy-byudzhet/otchetnost/</t>
  </si>
  <si>
    <t>Web, Word</t>
  </si>
  <si>
    <t>http://petrovsk64.ru/sub-org/fin-upr/otkrytyy-byudzhet/byudzhet/aktualnaya-versiya-byudzheta/</t>
  </si>
  <si>
    <t>http://petrovsk64.ru/sub-org/fin-upr/otkrytyy-byudzhet/byudzhet/izmeneniya-v-byudzhet/</t>
  </si>
  <si>
    <t>http://rovnoe.sarmo.ru/byudzhet/resheniya-o-byudzhete/2016.php</t>
  </si>
  <si>
    <t>Web, Excel</t>
  </si>
  <si>
    <t>http://rovnoe.sarmo.ru/byudzhet/ispolnenie-byudzheta-munitsipalnogo-rayona/2016-god/</t>
  </si>
  <si>
    <t>http://rovnoe.sarmo.ru/byudzhet/ispolnenie-byudzheta-munitsipalnogo-rayona/2016-god1/</t>
  </si>
  <si>
    <t>http://rovnoe.sarmo.ru/byudzhet/ispolnenie-byudzheta-munitsipalnogo-rayona/2016-god2/</t>
  </si>
  <si>
    <t>http://romanovka.sarmo.ru/byudzhet-dlya-grazhdan/byudzhet-romanovskogo-munitsipalnogo-rayona/ispolnenie-byudzheta-romanovskogo-munitsipalnogo-rayona-i-finansovyy-kontrol/resheniya-o-vnesenii-izmeneniy-v-byudzhet.php</t>
  </si>
  <si>
    <t>http://romanovka.sarmo.ru/byudzhet-dlya-grazhdan/byudzhet-romanovskogo-munitsipalnogo-rayona/ispolnenie-byudzheta-romanovskogo-munitsipalnogo-rayona-i-finansovyy-kontrol/otchetnost-ob-ispolnenii-byudzheta/otchet-ob-ispolnenii-byudzheta.php</t>
  </si>
  <si>
    <t>http://romanovka.sarmo.ru/byudzhet-dlya-grazhdan/byudzhet-romanovskogo-munitsipalnogo-rayona/ispolnenie-byudzheta-romanovskogo-munitsipalnogo-rayona-i-finansovyy-kontrol/otchetnost-ob-ispolnenii-byudzheta/</t>
  </si>
  <si>
    <t>http://www.engels-city.ru/pravakts-100037</t>
  </si>
  <si>
    <t>В разделе находятся все решения  Собрания депутатов Энгельсского муниципального района, затруднен поису решений по бюджету. Желательно выделить в отдельный раздел.</t>
  </si>
  <si>
    <t>Не соблюден формат размещения числовых данных.</t>
  </si>
  <si>
    <t>Web,  Excel</t>
  </si>
  <si>
    <t>http://engels-city.ru/mestnyj-byudzhet</t>
  </si>
  <si>
    <t>Web</t>
  </si>
  <si>
    <t>Cведения о принятых объектом контроля решениях и мерах по направленным ему представлениям и предписаниям не прилагаются ввиду отсутствия нарушений по итогам проверок. Не предусмотрена возможность скачать размещаемую информацию.</t>
  </si>
  <si>
    <t>http://turki.sarmo.ru/sobranie-deputatov-turkovskogo-munitsipalnogo-rayona/dokumenty/resheniya-sobraniya-deputatov/2016/</t>
  </si>
  <si>
    <t>По указанной ссылке указаны изменения. Последняя актуализированная версия с учетом всех изменений не представлена</t>
  </si>
  <si>
    <t>По указанной ссылке размещены решения о внесении изменений. Последняя актуализированная версия с учетом всех изменений не представлена</t>
  </si>
  <si>
    <t>http://turki.sarmo.ru/sobranie-deputatov-turkovskogo-munitsipalnogo-rayona/dokumenty/byudzhet/byudzhet-turkovskogo-munitsipalnogo-rayona/</t>
  </si>
  <si>
    <t>http://turki.sarmo.ru/sobranie-deputatov-turkovskogo-munitsipalnogo-rayona/dokumenty/byudzhet/byudzhet-turkovskogo-munitsipalnogo-rayona/index.php?sphrase_id=190</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</si>
  <si>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01.07.Раздел не структурирован по годам.</t>
  </si>
  <si>
    <t xml:space="preserve"> В отчетах за 1 квартал и за 1 полугодие по всем пунктам отсутствует  сравнение с  соответствующим периодом прошлого года. </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</si>
  <si>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</si>
  <si>
    <t>Дата контрольной проверки: 10.11.2016</t>
  </si>
  <si>
    <t>http://mihailovski.ru/?mod=article_list&amp;razdel=80&amp;shift=3</t>
  </si>
  <si>
    <t>Опубликована информация о долге на 1.04. Не понятно, от чего именно указан удельный вес. Не предусмотрена возможность скачать информацию.Раздел поделен на большое кол-во страниц с одним документом на странице, не удобно искать информацию</t>
  </si>
  <si>
    <t>Нет сведений по исполнению по расходам в разрезе муниципальных программ.  Информация на 1.10 отсутствует.</t>
  </si>
  <si>
    <t>Отсутствуют сведения за 1 квартал и за 9 месяцев . Раздел не структурирован по годам.</t>
  </si>
  <si>
    <t>Отсутствует информация на 1.10.Для наглядности желательно в последующих файлах отражать информацию из предыдущих. К примеру, в файле на 01.07 хорошо бы видеть сведения не только на 01.01. и на 01.07. (что достаточно для оценки), но и на 01.04. Раздел не структурирован по годам.</t>
  </si>
  <si>
    <t>Отсутствуют сведения  за 9 месяцев . Нет ежеквартальных сведений по исполнению по расходам в разрезе разделов и подразделов классификации расходов и в разрезе муниципальных программ.</t>
  </si>
  <si>
    <t>http://proatkarsk.ru/CityListArticles.aspx?categoryid=155</t>
  </si>
  <si>
    <t xml:space="preserve">В целях оценки показателя учитывается ежеквартальная  публикация сведений об объеме муниципального долга муниципального образования  на начало и на конец отчетного периода. Отсутствуют сведения на 1.10. Не предусмотрена возможность скачать сведения. </t>
  </si>
  <si>
    <t>Отсутствует исполнение по доходам за 9 месяцев.</t>
  </si>
  <si>
    <t>Отсутствуют сведения на 01.04.2016.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</si>
  <si>
    <t>По доходам исполнение бюджета представлено укрупненно, без деталихзации до уровня подгруппы и статьс классификации доходов бюджета. В разрезе муницюпрограмм расходы не представлены</t>
  </si>
  <si>
    <t>Сведения представлены только на 1.10 (указаны данные на 1.07, вместо 1.01).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</si>
  <si>
    <t>http://вольск.рф/?page_id=4238</t>
  </si>
  <si>
    <t>По указанной ссылке размещены сведения о доходах на 1.11.2016, ежеквартальные сведения отсутствуют. Данных по расходной части - отсутствуют.</t>
  </si>
  <si>
    <t>http://volskms.ru/%d1%80%d0%b5%d1%88%d0%b5%d0%bd%d0%b8%d1%8f-2/</t>
  </si>
  <si>
    <t>РЕШЕНИЕ от  05.09.2016 г. № 4/68-501 «О внесении изменений в Решение Вольского муниципального Собрания от 07.12.2015 г. № 4/59-438 «О бюджете Вольского муниципального района на 2016 год» - это последнеее внесение изменений, а не актуализированная версия решения о бюджете! Обратите внимание: в следующий раз присылать конкретную ссылку на страницу, где находится документ. Пришлось его поискать! В архиве документ пользователю не найти, если не знать конкретный номер или не прощелкивать все. Продумайте размещени решений, связанных с бюджетом.</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</si>
  <si>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в следующий раз присылать конкретную ссылку на страницу, где находится документ. Пришлось его поискать! В архиве документ пользователю не найти, если не знать конкретный номер или не прощелкивать все. Продумайте размещени решений, связанных с бюджетом.</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</si>
  <si>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Раздел не структурирован.</t>
  </si>
  <si>
    <t>В целях оценки показателя учитывается ежеквартальная  публикация сведений об объеме муниципального долга муниципального образования  на начало и на конец отчетного периода. Отсутствуют сведения на 1.10. Для наглядности желательно в последующих файлах отражать информацию из предыдущих. К примеру, в файле на 01.07 хорошо бы видеть сведения не только на 01.01. и на 01.07. (что достаточно для оценки), но и на 01.04 . Раздел не структурирован.</t>
  </si>
  <si>
    <t>Предоставлены ссылки на распоряжения об утверждении отчетов об исполнении бюджета, данные не подходят дл я оценки по данному показателю.</t>
  </si>
  <si>
    <t>Публикации ежеквартальных сведений об объеме муниципального долга по данной ссылке отсутствуют</t>
  </si>
  <si>
    <t xml:space="preserve">http://ivanteevka.sarmo.ru/byudzhet-dlya-grazhdan/promezhutochnaya-otchetnost-ob-ispolnenii-byudzheta-i-analiticheskie-dannye/otchet-ob-ispolnenii-byudzheta/polugodie-2016-goda/
http://ivanteevka.sarmo.ru/byudzhet-dlya-grazhdan/promezhutochnaya-otchetnost-ob-ispolnenii-byudzheta-i-analiticheskie-dannye/otchet-ob-ispolnenii-byudzheta/1-kvartal-2016-goda/ http://ivanteevka.sarmo.ru/byudzhet-dlya-grazhdan/promezhutochnaya-otchetnost-ob-ispolnenii-byudzheta-i-analiticheskie-dannye/otchet-ob-ispolnenii-byudzheta/9-mesyatsev-2016-goda/
</t>
  </si>
  <si>
    <t>За текущий год ежеквартальные отчеты по указанному адресу не публиковались</t>
  </si>
  <si>
    <t>Отсутствуют сведения на 01.10.2016. Для наглядности желательно в последующих файлах отражать информацию из предыдущих. К примеру, в файле на 01.07 хорошо бы видеть сведения не только на 01.01. и на 01.07. (что достаточно для оценки), но и на 01.04.</t>
  </si>
  <si>
    <t>Отсутствует постановляющая часть документов.</t>
  </si>
  <si>
    <t>http://krasnoarmeysk.sarmo.ru/krasnoarmeyskiy-rayon/byudzhet/otchet-ob-ispolnenii-byudzheta-krasnoarmeyskogo-munitsipalnogo-rayona/sved-2016.php?clear_cache=Y</t>
  </si>
  <si>
    <t>http://krasny-kut.ru/municipal_noe_sobranie/oficial_nye_dokumenty/resheniya_sobraniya_deputatov/</t>
  </si>
  <si>
    <t>http://krasny-kut.ru/krasnokutskij_rajon/konomika_i_finansy/finansy/</t>
  </si>
  <si>
    <t>Ошибка на сайте, страница не найдена</t>
  </si>
  <si>
    <t>http://krasny-kut.ru/municipal_noe_sobranie/kontrol_no-schetnaya_komissiya/</t>
  </si>
  <si>
    <t>Постановление за 9 месяцев - отсутствует.</t>
  </si>
  <si>
    <t>Отсутствуют сведения  за 9 месяцев по муниципальным программам.</t>
  </si>
  <si>
    <t>Отсутствуют сведения  за 1 1 квартал и 1 полугодие   по расходам, за все периоды - по  муниципальным программам.</t>
  </si>
  <si>
    <t xml:space="preserve">Обратите внимание: в следующий раз присылать конкретную ссылку на страницу, где находится документ. </t>
  </si>
  <si>
    <t xml:space="preserve">На сайте информация не опубликована. Обратите внимание: в следующий раз присылать конкретную ссылку на страницу, где находится документ. </t>
  </si>
  <si>
    <t>http://www.admnburasy.ru/kck.htm</t>
  </si>
  <si>
    <t>Распоряжение за 9 месяцев - отсутствует.</t>
  </si>
  <si>
    <t>По указанной ссылке опубликован план на 1 (ссылка не активна) и 2 полугодие, отдельные заключения, а полная информация о проведенных в соответствии с планом мероприятиях отсутствует. Отчеты о контрольной деятельности, предусмотренные планом на 2 полугодие не опубликованы</t>
  </si>
  <si>
    <t>План работы КСК не найден в соответствующем разделе. Проверить полноту публикации в соответствии с планом нет возможности.</t>
  </si>
  <si>
    <t xml:space="preserve">Отсутствуют сведения  за 9 месяцев. Нет сведений по исполнению по расходам в разрезе муниципальных программ.  Раздел, где находятся  документы, не структурирован. </t>
  </si>
  <si>
    <t>http://rovnoe.sarmo.ru/sobranie-amr/kontrolno-schetnaya-komissiya/otchety.php</t>
  </si>
  <si>
    <t>Отчеты по 2016 году отсутствуют. Обратите внимание: в следующий раз присылать конкретную ссылку на страницу, где находится документ.</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</si>
  <si>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(отдельным файлом). </t>
  </si>
  <si>
    <t>http://romanovka.sarmo.ru/organy-mestnogo-samoupravleniya/predstavitelnaya-vlast/kontrolno-schetnaya-komissiya/</t>
  </si>
  <si>
    <t>http://sam64.ru/index.php?option=com_content&amp;view=article&amp;id=149&amp;Itemid=87</t>
  </si>
  <si>
    <t>http://sam64.ru/index.php?option=com_content&amp;view=article&amp;id=172&amp;Itemid=155</t>
  </si>
  <si>
    <t>http://sam64.ru/images/doc/2016/bud_01.05.2016.xls</t>
  </si>
  <si>
    <t>http://sam64.ru/index.php?option=com_content&amp;view=article&amp;id=737&amp;Itemid=254</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</si>
  <si>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в следующий раз присылать конкретную ссылку на страницу, где находится документ(много лишних ссылок).</t>
  </si>
  <si>
    <t>Актуализированная версия решения о бюджете муниципального образования на текущий финансовый год  на сайте не найдена. Обратите внимание: в следующий раз присылать конкретную ссылку на страницу, где находится документ(много лишних ссылок).</t>
  </si>
  <si>
    <t>По указанной ссылке сведения не найдены, либо их поиск слишком затруднен. Обратите внимание: в следующий раз присылать конкретную ссылку на страницу, где находится документ(много лишних ссылок).</t>
  </si>
  <si>
    <t>Нет сведений за 1 квартал (данные на 1.05.2016 года). Нет сведений по исполнению по расходам в разрезе муниципальных программ.  Раздел, где находятся  документы, не структурирован. Обратите внимание: в следующий раз присылать конкретную ссылку на страницу, где находится документ(много лишних ссылок).</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</si>
  <si>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Обратите внимание: в следующий раз присылать конкретную ссылку на страницу, где находится документ(много лишних ссылок).</t>
  </si>
  <si>
    <t>На указанной странице отсутствует план работы КСК на текущмй год и результаты по каждому  контрольному мероприятию (выявленные нарушения, вынесенные предписания, сведения о принятых объектом контроля решениях и мерах по направленным ему представлениям и предписаниям). Обратите внимание: в следующий раз присылать конкретную ссылку на страницу, где находится документ(много лишних ссылок).</t>
  </si>
  <si>
    <t>http://saratov.sarmo.ru/index.php?option=com_content&amp;view=article&amp;id=5118&amp;Itemid=549</t>
  </si>
  <si>
    <t>http://saratov.sarmo.ru/index.php?option=com_content&amp;view=article&amp;id=5227&amp;Itemid=553</t>
  </si>
  <si>
    <t>Версия актуализированная, но не содержит информации об НПА ее изменивших.</t>
  </si>
  <si>
    <t>http://saratov.sarmo.ru/index.php?option=com_content&amp;view=article&amp;id=5125&amp;Itemid=555</t>
  </si>
  <si>
    <t>Отчеты по исполнению доходной и расходной части за 1 квартал и 1 полугодие представлены без сравнения с аналогичными периодами прошлого года.</t>
  </si>
  <si>
    <t xml:space="preserve">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t>
  </si>
  <si>
    <t>http://saratov.sarmo.ru/index.php?option=com_content&amp;view=category&amp;layout=blog&amp;id=161&amp;Itemid=451</t>
  </si>
  <si>
    <t>По предоставленной ссылке (http://saratov.sarmo.ru/index.php?option=com_content&amp;view=article&amp;id=5159&amp;Itemid=588/) информация о внутреннем финансовом контроле. Согласно плану работы КСК проведено только 1 контрольное мероприятие.</t>
  </si>
  <si>
    <t>http://stepnoeadm.ru/?page_id=288</t>
  </si>
  <si>
    <t>Актуализированная версия решения о бюджете муниципального образования на текущий финансовый год  на сайте не найдена.</t>
  </si>
  <si>
    <t>7 кликов до файла решения и 8 кликов до приложений к решению, лишние папки в архиве</t>
  </si>
  <si>
    <t>http://stepnoeadm.ru/?page_id=292</t>
  </si>
  <si>
    <t>http://stepnoeadm.ru/?page_id=4373</t>
  </si>
  <si>
    <r>
      <t xml:space="preserve">В целях оценки показателя учитывается публикация сведений об объеме муниципального долга муниципального образования  </t>
    </r>
    <r>
      <rPr>
        <b/>
        <sz val="10"/>
        <rFont val="Times New Roman"/>
        <family val="1"/>
        <charset val="204"/>
      </rPr>
      <t>на начало</t>
    </r>
    <r>
      <rPr>
        <sz val="10"/>
        <rFont val="Times New Roman"/>
        <family val="1"/>
        <charset val="204"/>
      </rPr>
      <t xml:space="preserve"> и на конец отчетного периода (в файлах сравнение план-факт).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t>
    </r>
  </si>
  <si>
    <t>По предоставленной ссылке (http://stepnoeadm.ru/?page_id=296)  информация о внутреннем финансовом контроле.</t>
  </si>
  <si>
    <t>http://stepnoeadm.ru/?page_id=54</t>
  </si>
  <si>
    <t>http://tatishevo.saratov.gov.ru/index.php?option=com_content&amp;view=article&amp;id=3175:2016-&amp;catid=64:2009-12-20-17-44-19&amp;Itemid=91</t>
  </si>
  <si>
    <t>http://tatishevo.saratov.gov.ru/index.php?option=com_content&amp;view=article&amp;id=1564:2014-02-27-07-02-43&amp;catid=64&amp;Itemid=91</t>
  </si>
  <si>
    <t>http://tatishevo.saratov.gov.ru/index.php?option=com_content&amp;view=article&amp;id=3178:2016-09-21-13-14-17&amp;catid=64:2009-12-20-17-44-19&amp;Itemid=91</t>
  </si>
  <si>
    <t>http://tatishevo.saratov.gov.ru/index.php?option=com_content&amp;view=article&amp;id=3168:2016-09-15-06-00-14&amp;catid=64:2009-12-20-17-44-19&amp;Itemid=91</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</si>
  <si>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Раздел не структурирован (есть активные ссылки 2014,2015 и 2016 год, а снизу информация по 2016 году отдельно).</t>
  </si>
  <si>
    <t>http://tatishevo.saratov.gov.ru/index.php?option=com_content&amp;view=article&amp;id=3040:2016-06-30-08-54-19&amp;catid=64:2009-12-20-17-44-19&amp;Itemid=9</t>
  </si>
  <si>
    <t>Pdf</t>
  </si>
  <si>
    <t>Слишком много информации на одной страниц!  Раздел не структурирован.</t>
  </si>
  <si>
    <t>mokrous.fedrayon.ru ; http://mokrous.fedrayon.ru/index.php?option=com_content&amp;view=article&amp;id=291&amp;Itemid=285</t>
  </si>
  <si>
    <t>Сведения об исполнении по расходам в разрезе муниципальных программ опубликованы без сравнения с аналогичным периодом прошлого года. Слишком много информации на одной страниц!  Раздел не структурирован.</t>
  </si>
  <si>
    <t>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 Слишком много информации на одной страниц!  Раздел не структурирован.</t>
  </si>
  <si>
    <t>Дергачевский</t>
  </si>
  <si>
    <t>6 кликов до документа, лишняя папка в архиве</t>
  </si>
  <si>
    <t>Лишняя архивация одного файла.</t>
  </si>
  <si>
    <t>Лишняя архивация файлов.</t>
  </si>
  <si>
    <t>6 кликов до документа, в архиве решений собрания 4 созыва затруднен поиск</t>
  </si>
  <si>
    <t>6 кликов до документа, в архиве решений собрания 4 созыва затруднен поиск.</t>
  </si>
  <si>
    <t>6 кликов до документа</t>
  </si>
  <si>
    <t>6 кликов до документа.</t>
  </si>
  <si>
    <t>6 кликов до документа, лишние папки в архиве</t>
  </si>
  <si>
    <t>Ллишняя папка в архиве.</t>
  </si>
  <si>
    <t>7 кликов до документа, лишняя папка в архив. Решения в архиве не подписаны, нужно открывать каждое, чтобы найти нужное.</t>
  </si>
  <si>
    <t xml:space="preserve">Актуализированная версия решения находится в разделе «Финансовое управление администрации Аткарского МР» /«Нормативные документы по принятию и исполнению бюджета» (в разделе в основном документы, касающиеся г.Аткарска, а не МР), хотя первоначально принятое решение и все внесенные изменения находятся совсем в другом месте. </t>
  </si>
  <si>
    <t>Лишняя архивация всех файлов по отдельности, 6 кликов до документа</t>
  </si>
  <si>
    <t>Лишняя папка в архивах.</t>
  </si>
  <si>
    <t>7 кликов до документа</t>
  </si>
  <si>
    <t xml:space="preserve"> Лишняя папка в архиве.</t>
  </si>
  <si>
    <t>Лишняя папка в архиве.</t>
  </si>
  <si>
    <t>Отсутствует баннер (ссылка) на главной странице на сайт, где размещен документ.</t>
  </si>
  <si>
    <r>
      <t xml:space="preserve">Доступность
(указать, если возникли трудности с поиском документа, если переход осуществляется более, чем за 5 </t>
    </r>
    <r>
      <rPr>
        <b/>
        <sz val="10"/>
        <rFont val="Calibri"/>
        <family val="2"/>
        <charset val="204"/>
      </rPr>
      <t>«</t>
    </r>
    <r>
      <rPr>
        <b/>
        <sz val="10"/>
        <rFont val="Times New Roman"/>
        <family val="1"/>
        <charset val="204"/>
      </rPr>
      <t>кликов» с основной страницы портала (сайта), если название раздела не соответствует содержанию)</t>
    </r>
  </si>
  <si>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</si>
  <si>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r>
      <t xml:space="preserve">Ошибка на сайте.  При нажатии  на план работы КСК происходит переход на категории мун.услуг, при попытке просмотреть квартальные отчеты о деятельности ссылки переводят на раздел </t>
    </r>
    <r>
      <rPr>
        <sz val="10"/>
        <rFont val="Calibri"/>
        <family val="2"/>
        <charset val="204"/>
      </rPr>
      <t>«</t>
    </r>
    <r>
      <rPr>
        <sz val="10"/>
        <rFont val="Times New Roman"/>
        <family val="1"/>
        <charset val="204"/>
      </rPr>
      <t>карта сайта</t>
    </r>
    <r>
      <rPr>
        <sz val="10"/>
        <rFont val="Calibri"/>
        <family val="2"/>
        <charset val="204"/>
      </rPr>
      <t>»</t>
    </r>
    <r>
      <rPr>
        <sz val="10"/>
        <rFont val="Times New Roman"/>
        <family val="1"/>
        <charset val="204"/>
      </rPr>
      <t>.</t>
    </r>
  </si>
  <si>
    <r>
      <t xml:space="preserve">По предоставленной ссылке (http://romanovka.sarmo.ru/byudzhet-dlya-grazhdan/byudzhet-romanovskogo-munitsipalnogo-rayona/ispolnenie-byudzheta-romanovskogo-munitsipalnogo-rayona-i-finansovyy-kontrol/finansovyy-kontrol/) информация о внутреннем финансовом контроле.В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разделе </t>
    </r>
    <r>
      <rPr>
        <sz val="10"/>
        <rFont val="Calibri"/>
        <family val="2"/>
        <charset val="204"/>
      </rPr>
      <t>«</t>
    </r>
    <r>
      <rPr>
        <sz val="10"/>
        <rFont val="Times New Roman"/>
        <family val="1"/>
        <charset val="204"/>
      </rPr>
      <t>Контрольно-счетная комиссия Романовского муниципального района</t>
    </r>
    <r>
      <rPr>
        <sz val="10"/>
        <rFont val="Calibri"/>
        <family val="2"/>
        <charset val="204"/>
      </rPr>
      <t>»</t>
    </r>
    <r>
      <rPr>
        <sz val="10"/>
        <rFont val="Times New Roman"/>
        <family val="1"/>
        <charset val="204"/>
      </rPr>
      <t xml:space="preserve"> информация только о составе комиссии.</t>
    </r>
  </si>
  <si>
    <r>
      <t xml:space="preserve">На указанной странице информации о проведенных в текущем финансовом году контрольных мероприятиях контрольно-счетной комиссии Ртищевского  муниципального района  не обнаружено. В разделе </t>
    </r>
    <r>
      <rPr>
        <sz val="10"/>
        <rFont val="Calibri"/>
        <family val="2"/>
        <charset val="204"/>
      </rPr>
      <t>«</t>
    </r>
    <r>
      <rPr>
        <sz val="10"/>
        <rFont val="Times New Roman"/>
        <family val="1"/>
        <charset val="204"/>
      </rPr>
      <t>Информация о результатах проверок</t>
    </r>
    <r>
      <rPr>
        <sz val="10"/>
        <rFont val="Calibri"/>
        <family val="2"/>
        <charset val="204"/>
      </rPr>
      <t>»</t>
    </r>
    <r>
      <rPr>
        <sz val="10"/>
        <rFont val="Times New Roman"/>
        <family val="1"/>
        <charset val="204"/>
      </rPr>
      <t xml:space="preserve"> информация отсутствует (http://rtishevo.sarmo.ru/finansovyy-organ/rtishchevskiy-munitsipalnyy-rayon/2016-god/informatsiya-o-rezultatakh-proverok.php).</t>
    </r>
  </si>
  <si>
    <r>
      <t xml:space="preserve">Отсутствуют сведения  за 1 квартал и 1 полугодие. Данные за 9 месяцев размещены под заголовком </t>
    </r>
    <r>
      <rPr>
        <sz val="10"/>
        <rFont val="Calibri"/>
        <family val="2"/>
        <charset val="204"/>
      </rPr>
      <t>«</t>
    </r>
    <r>
      <rPr>
        <sz val="10"/>
        <rFont val="Times New Roman"/>
        <family val="1"/>
        <charset val="204"/>
      </rPr>
      <t xml:space="preserve">Сведения об объеме муниципального долга муниципального района на начало и на конец отчетного периода (2 квартал) </t>
    </r>
    <r>
      <rPr>
        <sz val="10"/>
        <rFont val="Calibri"/>
        <family val="2"/>
        <charset val="204"/>
      </rPr>
      <t>»</t>
    </r>
    <r>
      <rPr>
        <sz val="10"/>
        <rFont val="Times New Roman"/>
        <family val="1"/>
        <charset val="204"/>
      </rPr>
      <t>. Для наглядности желательно в последующих файлах отражать информацию из предыдущих. К примеру, в файле на 01.10 хорошо бы видеть сведения не только на 01.01. и на 01.10. (что достаточно для оценки), но и на 01.04 и на 01.07.</t>
    </r>
  </si>
  <si>
    <r>
      <t xml:space="preserve">Раздел называется </t>
    </r>
    <r>
      <rPr>
        <sz val="10"/>
        <rFont val="Calibri"/>
        <family val="2"/>
        <charset val="204"/>
      </rPr>
      <t>«</t>
    </r>
    <r>
      <rPr>
        <sz val="10"/>
        <rFont val="Times New Roman"/>
        <family val="1"/>
        <charset val="204"/>
      </rPr>
      <t xml:space="preserve">контроль», хотя с главной страницы переход через раздел </t>
    </r>
    <r>
      <rPr>
        <sz val="10"/>
        <rFont val="Calibri"/>
        <family val="2"/>
        <charset val="204"/>
      </rPr>
      <t>«</t>
    </r>
    <r>
      <rPr>
        <sz val="10"/>
        <rFont val="Times New Roman"/>
        <family val="1"/>
        <charset val="204"/>
      </rPr>
      <t>бюджет</t>
    </r>
    <r>
      <rPr>
        <sz val="10"/>
        <rFont val="Calibri"/>
        <family val="2"/>
        <charset val="204"/>
      </rPr>
      <t>»</t>
    </r>
    <r>
      <rPr>
        <sz val="10"/>
        <rFont val="Times New Roman"/>
        <family val="1"/>
        <charset val="204"/>
      </rPr>
      <t>.</t>
    </r>
  </si>
  <si>
    <r>
      <t xml:space="preserve">В файле на 01.07.2016 года, в заголовке стоит дата </t>
    </r>
    <r>
      <rPr>
        <sz val="10"/>
        <rFont val="Calibri"/>
        <family val="2"/>
        <charset val="204"/>
      </rPr>
      <t>«</t>
    </r>
    <r>
      <rPr>
        <sz val="10"/>
        <rFont val="Times New Roman"/>
        <family val="1"/>
        <charset val="204"/>
      </rPr>
      <t>на 01.07.2015 года</t>
    </r>
    <r>
      <rPr>
        <sz val="10"/>
        <rFont val="Calibri"/>
        <family val="2"/>
        <charset val="204"/>
      </rPr>
      <t>»</t>
    </r>
    <r>
      <rPr>
        <sz val="10"/>
        <rFont val="Times New Roman"/>
        <family val="1"/>
        <charset val="204"/>
      </rPr>
      <t>. Информация на 1.10 отсутствует. Раздел поделен на большое кол-во страниц с одним документом на странице, не удобно искать информацию</t>
    </r>
  </si>
  <si>
    <r>
      <t xml:space="preserve">Отсутствуют сведения за 1 квартал . Исполнение по расходам в разрезе муниципальных программ опубликовано без сравнения с запланированными значениями на соответствующий период (финансовый год) (нет графы </t>
    </r>
    <r>
      <rPr>
        <sz val="10"/>
        <rFont val="Calibri"/>
        <family val="2"/>
        <charset val="204"/>
      </rPr>
      <t>«</t>
    </r>
    <r>
      <rPr>
        <sz val="10"/>
        <rFont val="Times New Roman"/>
        <family val="1"/>
        <charset val="204"/>
      </rPr>
      <t>% исполнения</t>
    </r>
    <r>
      <rPr>
        <sz val="10"/>
        <rFont val="Calibri"/>
        <family val="2"/>
        <charset val="204"/>
      </rPr>
      <t>»</t>
    </r>
    <r>
      <rPr>
        <sz val="10"/>
        <rFont val="Times New Roman"/>
        <family val="1"/>
        <charset val="204"/>
      </rPr>
      <t>)  и с соответствующим периодом прошлого года.</t>
    </r>
  </si>
  <si>
    <r>
      <t xml:space="preserve">Отсутствуют сведения  за 9 месяцев. В сведениях за 1 квартал и за 1 полугодия по всем ключевым элементам не хватает для наглядности граф </t>
    </r>
    <r>
      <rPr>
        <sz val="10"/>
        <rFont val="Calibri"/>
        <family val="2"/>
        <charset val="204"/>
      </rPr>
      <t>«</t>
    </r>
    <r>
      <rPr>
        <sz val="10"/>
        <rFont val="Times New Roman"/>
        <family val="1"/>
        <charset val="204"/>
      </rPr>
      <t>исполнени в % к назначениям</t>
    </r>
    <r>
      <rPr>
        <sz val="10"/>
        <rFont val="Calibri"/>
        <family val="2"/>
        <charset val="204"/>
      </rPr>
      <t>»</t>
    </r>
    <r>
      <rPr>
        <sz val="10"/>
        <rFont val="Times New Roman"/>
        <family val="1"/>
        <charset val="204"/>
      </rPr>
      <t xml:space="preserve"> и  </t>
    </r>
    <r>
      <rPr>
        <sz val="10"/>
        <rFont val="Calibri"/>
        <family val="2"/>
        <charset val="204"/>
      </rPr>
      <t>«</t>
    </r>
    <r>
      <rPr>
        <sz val="10"/>
        <rFont val="Times New Roman"/>
        <family val="1"/>
        <charset val="204"/>
      </rPr>
      <t>исполнение в % к предыдущему году</t>
    </r>
    <r>
      <rPr>
        <sz val="10"/>
        <rFont val="Calibri"/>
        <family val="2"/>
        <charset val="204"/>
      </rPr>
      <t>»</t>
    </r>
  </si>
  <si>
    <t>По всем ключевым элементаме не хватает для наглядности графы «исполнени в % к назначениям.</t>
  </si>
  <si>
    <r>
      <t>В отчетах по муниципальным программам не хватает для наглядности графы «исполнени в % к назначениям</t>
    </r>
    <r>
      <rPr>
        <sz val="10"/>
        <rFont val="Calibri"/>
        <family val="2"/>
        <charset val="204"/>
      </rPr>
      <t>»</t>
    </r>
    <r>
      <rPr>
        <sz val="10"/>
        <rFont val="Times New Roman"/>
        <family val="1"/>
        <charset val="204"/>
      </rPr>
      <t xml:space="preserve"> .</t>
    </r>
  </si>
  <si>
    <r>
      <t xml:space="preserve">Нет сведений по исполнению по расходам в разрезе муниципальных программ. В файлах смущает название графы </t>
    </r>
    <r>
      <rPr>
        <sz val="10"/>
        <rFont val="Calibri"/>
        <family val="2"/>
        <charset val="204"/>
      </rPr>
      <t>«</t>
    </r>
    <r>
      <rPr>
        <sz val="10"/>
        <rFont val="Times New Roman"/>
        <family val="1"/>
        <charset val="204"/>
      </rPr>
      <t>темп роста бюджета к факту 2016 г</t>
    </r>
    <r>
      <rPr>
        <sz val="10"/>
        <rFont val="Calibri"/>
        <family val="2"/>
        <charset val="204"/>
      </rPr>
      <t>»</t>
    </r>
    <r>
      <rPr>
        <sz val="10"/>
        <rFont val="Times New Roman"/>
        <family val="1"/>
        <charset val="204"/>
      </rPr>
      <t xml:space="preserve"> (просмотрите три файла, что на что делите, и как называются эти графы). Раздел не структурирован (есть активные ссылки 2014,2015 и 2016 год, а снизу информация по 2016 году отдельно).</t>
    </r>
  </si>
  <si>
    <t>Лишние папки в архивах. Раздел называется «контроль», хотя с главной страницы переход через раздел «бюджет».</t>
  </si>
  <si>
    <r>
      <t xml:space="preserve">Лишняя папка в архиве </t>
    </r>
    <r>
      <rPr>
        <sz val="10"/>
        <rFont val="Calibri"/>
        <family val="2"/>
        <charset val="204"/>
      </rPr>
      <t>«</t>
    </r>
    <r>
      <rPr>
        <sz val="10"/>
        <rFont val="Times New Roman"/>
        <family val="1"/>
        <charset val="204"/>
      </rPr>
      <t>за 9 месяцев</t>
    </r>
    <r>
      <rPr>
        <sz val="10"/>
        <rFont val="Calibri"/>
        <family val="2"/>
        <charset val="204"/>
      </rPr>
      <t>»</t>
    </r>
    <r>
      <rPr>
        <sz val="10"/>
        <rFont val="Times New Roman"/>
        <family val="1"/>
        <charset val="204"/>
      </rPr>
      <t>.</t>
    </r>
  </si>
  <si>
    <r>
      <t xml:space="preserve">Под заголовком </t>
    </r>
    <r>
      <rPr>
        <sz val="10"/>
        <rFont val="Calibri"/>
        <family val="2"/>
        <charset val="204"/>
      </rPr>
      <t>«</t>
    </r>
    <r>
      <rPr>
        <sz val="10"/>
        <rFont val="Times New Roman"/>
        <family val="1"/>
        <charset val="204"/>
      </rPr>
      <t>актуализированный бюджет…</t>
    </r>
    <r>
      <rPr>
        <sz val="10"/>
        <rFont val="Calibri"/>
        <family val="2"/>
        <charset val="204"/>
      </rPr>
      <t>»</t>
    </r>
    <r>
      <rPr>
        <sz val="10"/>
        <rFont val="Times New Roman"/>
        <family val="1"/>
        <charset val="204"/>
      </rPr>
      <t xml:space="preserve"> находится решение о проведении публичных слушаний. А актуализированная версия бюджета - под заголовком «О бюджете ЗАТО Михайловский на 2016 год »</t>
    </r>
  </si>
  <si>
    <t>Раздел называется «контроль», хотя с главной страницы переход через раздел «бюджет».</t>
  </si>
  <si>
    <t>Лишние папки в архивах, у файлов приложений в архивах отсутствуют названия. Раздел называется «контроль», хотя с главной страницы переход через раздел «бюджет».</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</si>
  <si>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</si>
  <si>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Итого по II этапу</t>
  </si>
  <si>
    <t>Итого по I этапу</t>
  </si>
  <si>
    <t>Итого по I - III этапам</t>
  </si>
  <si>
    <t xml:space="preserve">Оценка муниципальных образований по I - III этапам </t>
  </si>
  <si>
    <t>Найдено под другим названием. Нет возможности скачать документ, нет приложений.</t>
  </si>
  <si>
    <t>Есть баннер.</t>
  </si>
  <si>
    <t>Решения без названий, затрудняет поиск пользователю.</t>
  </si>
  <si>
    <t xml:space="preserve"> Актуализированная версия не подписана, не найдена.</t>
  </si>
  <si>
    <t>Решение № 56 от 18.08.2016 года по предоставленной ссылке отсутствует, актуализированная версия решения о бюджете не найдена.</t>
  </si>
  <si>
    <t>В актуализированной версии не учтены изменения, внесенные решением от 22.07.2016 № 59-454.</t>
  </si>
  <si>
    <t>Приложения 7-9 без названий.</t>
  </si>
  <si>
    <t>Не предусмотрена возможность скачать текстовую часть документа, только приложения.</t>
  </si>
  <si>
    <t>Наименования приложений не указаны. Не предусмотрена возможность скачать текстовую часть документа, только приложения.</t>
  </si>
  <si>
    <t>Во всех решениях о внесении изменений (после 18.01) значится первое внесение изменений от 18.01.2016 г. № 830, но такого документа на сайте нет, размещено решение от 18.01.2016г. № 831.  Перепутан номер!</t>
  </si>
  <si>
    <t>Наименование приложений отсутствует в структуре архива.</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</si>
  <si>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Не указаны названия решений, затруднен поиск при отсутствии реквизитов документа (даты) - все решения сгруппированы в архив по месяцам. </t>
  </si>
  <si>
    <t>Лишняя папка в архике.</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</si>
  <si>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Обратите внимание: в следующий раз присылать конкретную ссылку на страницу, где находится документ. </t>
  </si>
  <si>
    <t>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t>
  </si>
  <si>
    <t>http://hvalynsk.sarmo.ru/administratsiya-khvalynskogo-munitsipalnogo-rayona/byudzhet/resheniya-sobraniya-khmr-o-byudzhete-na-2016-god.php</t>
  </si>
  <si>
    <t>http://hvalynsk.sarmo.ru/administratsiya-khvalynskogo-munitsipalnogo-rayona/byudzhet/</t>
  </si>
  <si>
    <t xml:space="preserve">РЕШЕНИЕ от  12.09.2016 г. № 600  - это последнеее внесение изменений, а не актуализированная версия решения о бюджете! </t>
  </si>
  <si>
    <t>Постановления и соответствующие отчеты размещать в одном архиве.</t>
  </si>
  <si>
    <t>JPG, Excel</t>
  </si>
  <si>
    <t>Сведения об исполнении по расходам в разрезе муниципальных программ не опубликованы. Раздел не структурирован.</t>
  </si>
  <si>
    <t>http://hvalynsk.sarmo.ru/administratsiya-khvalynskogo-munitsipalnogo-rayona/byudzhet/svedeniya-ob-obeme-munitsipalnogo-dolga.php</t>
  </si>
  <si>
    <t>http://www.engels-city.ru/depsraion/17062</t>
  </si>
  <si>
    <t>По предоставленной ссылке информация о проведенных контрольных мероприятиях за 2016 год не опубликована.</t>
  </si>
  <si>
    <t>Не по всем контрольным мероприятиям плана работы КСК на 2016 год опубликованы отчеты. Раздел не структурирован.</t>
  </si>
  <si>
    <t>Отсутствует план контрольных мероприятий на год.</t>
  </si>
  <si>
    <t>За 2016 год информация не опубликована.</t>
  </si>
  <si>
    <t xml:space="preserve"> Не соблюден формат размещения официального документа.  Распоряжение за 9 месяцев - отсутствует.Не предусмотрена возможность скачать документ.  Раздел поделен на большое кол-во страниц с одним документом на странице, не удобно искать информацию</t>
  </si>
  <si>
    <t>Не соблюден формат размещения официального документа. Распоряжение за 9 месяцев - отсутствует. Не предусмотрена возможность скачать документ.</t>
  </si>
  <si>
    <t>Не соблюден формат размещения официального документа. Постановление за 9 месяцев - отсутствует.Раздел не структурирован.</t>
  </si>
  <si>
    <t xml:space="preserve"> Не соблюден формат размещения постановляющей части документа. Постановление за 9 месяцев - отсутствует. Раздел не структурирован по годам.</t>
  </si>
  <si>
    <t xml:space="preserve"> Не соблюден формат размещения постановляющей части документа. Раздел не структурирован по годам.</t>
  </si>
  <si>
    <t>Не соблюден формат размещения для числовых данных документа.</t>
  </si>
  <si>
    <r>
      <t>Не соблюден формат размещения постановляющей части документа. Отсутствуют сведения за 1 квартал.</t>
    </r>
    <r>
      <rPr>
        <sz val="10"/>
        <color rgb="FFFF0000"/>
        <rFont val="Times New Roman"/>
        <family val="1"/>
        <charset val="204"/>
      </rPr>
      <t xml:space="preserve"> </t>
    </r>
    <r>
      <rPr>
        <sz val="10"/>
        <rFont val="Times New Roman"/>
        <family val="1"/>
        <charset val="204"/>
      </rPr>
      <t>Название приложений и их содержание не совпадают.</t>
    </r>
  </si>
  <si>
    <t>Не соблюден формат размещения постановляющей части документа. Распоряжение за 9 месяцев - отсутствует.</t>
  </si>
  <si>
    <t>Не соблюден формат размещения постановляющей части документа. Постановление за 9 месяцев - отсутствует.</t>
  </si>
  <si>
    <t>Не соблюден формат размещения постановляющей части документа.</t>
  </si>
  <si>
    <t>Отсутствует постановляющая часть документов, утверждающий отчет за 9 месяцев. В распоряжениях за 1 квартал и за 1 полугодие не соблюден формат размещения постановляющей части документа. Раздел не структурирован.</t>
  </si>
  <si>
    <t xml:space="preserve">Не соблюден формат размещения постановляющей части документа. Постановление за 9 месяцев - отсутствует.  Обратите внимание: в следующий раз присылать конкретную ссылку на страницу, где находится документ. </t>
  </si>
  <si>
    <t>Не соблюден формат размещения постановляющей части документа. К распоряжению за 1 квартал не прикреплено приложение с самим отчетом.</t>
  </si>
  <si>
    <t>В распоряжениях за 1 квартал и 1 полугодие не соблюден формат размещения постановляющей части документа.</t>
  </si>
  <si>
    <t>Не соблюден формат размещения постановляющей части документа. Раздел не структурирован (есть активные ссылки 2014,2015 и 2016 год, а снизу информация по 2016 году отдельно, для чего тут постановление от 24.10.2016 № 894).</t>
  </si>
  <si>
    <t>Не соблюден формат размещения постановляющей части документа. При попытке просмотра отчета за 1 квартал, выдает ошибку и карту сайта. Раздел не структурирован по годам.</t>
  </si>
  <si>
    <t>Не соблюден формат размещения постановляющей части документа. Слишком много информации на одной страниц!  Раздел не структурирован.</t>
  </si>
  <si>
    <t>Не соблюден формат размещения постановляющей части документа. Распоряжение  за 9 месяцев - отсутствует.  Раздел не структурирован.</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</si>
  <si>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</si>
  <si>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t>III этап.  Исполнение бюджета муниципального образования и финансовый контроль</t>
  </si>
  <si>
    <t>2016 год</t>
  </si>
  <si>
    <t>Городские округа</t>
  </si>
  <si>
    <t>Формат</t>
  </si>
  <si>
    <t>По указанной ссылке опубликованы обобщенные отчеты о деятельности контрольно-счетного органа за 1 и 2 квартал, без детализации по каждому контрольному мероприятию.</t>
  </si>
  <si>
    <t xml:space="preserve">В указанных папках (апрель, июль) необходимые данные для оценки отсутсвуют. На сайте информация не найдена.Не указаны названия решений, затруднен поиск при отсутствии реквизитов документа (даты) - все решения сгруппированы в архив по месяцам. </t>
  </si>
  <si>
    <t>По указанной ссылке опубликованы положение и общая информация о контрольно-счетной комиссии района. Публикация плана деятельности на текущий год и результатов проведенных контрольных мероприятий отсутствует.</t>
  </si>
  <si>
    <t>ЗАТО Светлый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</si>
</sst>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6"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color theme="10"/>
      <name val="Times New Roman"/>
      <family val="1"/>
      <charset val="204"/>
    </font>
    <font>
      <sz val="10"/>
      <name val="Calibri"/>
      <family val="2"/>
      <charset val="204"/>
    </font>
    <font>
      <u/>
      <sz val="10"/>
      <name val="Times New Roman"/>
      <family val="1"/>
      <charset val="204"/>
    </font>
    <font>
      <b/>
      <i/>
      <sz val="10"/>
      <color theme="1"/>
      <name val="Times New Roman"/>
      <family val="1"/>
      <charset val="204"/>
    </font>
    <font>
      <b/>
      <sz val="10"/>
      <name val="Calibri"/>
      <family val="2"/>
      <charset val="204"/>
    </font>
    <font>
      <b/>
      <i/>
      <sz val="10"/>
      <color rgb="FF000000"/>
      <name val="Times New Roman"/>
      <family val="1"/>
      <charset val="204"/>
    </font>
    <font>
      <b/>
      <sz val="12"/>
      <color rgb="FF000000"/>
      <name val="Times New Roman"/>
      <family val="1"/>
      <charset val="204"/>
    </font>
    <font>
      <b/>
      <sz val="12"/>
      <color rgb="FF000000"/>
      <name val="Calibri"/>
      <family val="2"/>
      <charset val="204"/>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s>
  <cellStyleXfs count="11">
    <xf numFmtId="0" fontId="0" fillId="0" borderId="0"/>
    <xf numFmtId="165" fontId="9" fillId="2" borderId="7">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82">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0" xfId="0" applyFont="1" applyBorder="1"/>
    <xf numFmtId="0" fontId="11" fillId="0" borderId="0" xfId="0" applyFont="1" applyBorder="1" applyAlignment="1">
      <alignment horizont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3" borderId="1" xfId="0" applyFont="1" applyFill="1" applyBorder="1" applyAlignment="1">
      <alignment horizontal="left" vertical="center"/>
    </xf>
    <xf numFmtId="166" fontId="2" fillId="3" borderId="1" xfId="0" applyNumberFormat="1" applyFont="1" applyFill="1" applyBorder="1" applyAlignment="1">
      <alignment horizontal="center" vertical="center"/>
    </xf>
    <xf numFmtId="2" fontId="2" fillId="0" borderId="1" xfId="0" applyNumberFormat="1" applyFont="1" applyBorder="1" applyAlignment="1">
      <alignment horizontal="left" vertical="center"/>
    </xf>
    <xf numFmtId="0" fontId="3"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165" fontId="2" fillId="3" borderId="1"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8"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6" fontId="23" fillId="0" borderId="1" xfId="3" applyNumberFormat="1" applyFont="1" applyFill="1" applyBorder="1" applyAlignment="1">
      <alignment horizontal="center" vertical="center"/>
    </xf>
    <xf numFmtId="0" fontId="23" fillId="0" borderId="1" xfId="0" applyFont="1" applyBorder="1" applyAlignment="1">
      <alignment horizontal="center" vertical="center" wrapText="1"/>
    </xf>
    <xf numFmtId="1" fontId="28" fillId="3" borderId="1" xfId="2" applyNumberFormat="1" applyFont="1" applyFill="1" applyBorder="1" applyAlignment="1">
      <alignment horizontal="left" vertical="center" wrapText="1"/>
    </xf>
    <xf numFmtId="1" fontId="2" fillId="3" borderId="1" xfId="2" applyNumberFormat="1" applyFont="1" applyFill="1" applyBorder="1" applyAlignment="1">
      <alignment horizontal="left" vertical="center" wrapText="1"/>
    </xf>
    <xf numFmtId="1" fontId="20" fillId="3" borderId="1" xfId="0" applyNumberFormat="1" applyFont="1" applyFill="1" applyBorder="1" applyAlignment="1">
      <alignment horizontal="left" vertical="center" wrapText="1"/>
    </xf>
    <xf numFmtId="0" fontId="10" fillId="0" borderId="2" xfId="2" applyBorder="1" applyAlignment="1">
      <alignment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11" fillId="0" borderId="1" xfId="0" applyFont="1" applyBorder="1" applyAlignment="1">
      <alignment horizontal="center"/>
    </xf>
    <xf numFmtId="0" fontId="11" fillId="0" borderId="1" xfId="0" applyFont="1" applyBorder="1" applyAlignment="1">
      <alignment horizontal="center" vertical="center"/>
    </xf>
    <xf numFmtId="0" fontId="2" fillId="3" borderId="0" xfId="0" applyFont="1" applyFill="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11" fillId="0" borderId="1" xfId="0" applyFont="1" applyBorder="1" applyAlignment="1">
      <alignment horizontal="center" vertical="center"/>
    </xf>
    <xf numFmtId="1" fontId="10" fillId="3" borderId="2" xfId="2" applyNumberFormat="1" applyFill="1" applyBorder="1" applyAlignment="1">
      <alignment horizontal="left" vertical="center" wrapText="1"/>
    </xf>
    <xf numFmtId="1" fontId="2" fillId="3" borderId="1" xfId="0" applyNumberFormat="1" applyFont="1" applyFill="1" applyBorder="1" applyAlignment="1">
      <alignment horizontal="left" vertical="center" wrapText="1"/>
    </xf>
    <xf numFmtId="1" fontId="10" fillId="3" borderId="1" xfId="2" applyNumberFormat="1" applyFill="1" applyBorder="1" applyAlignment="1">
      <alignment horizontal="left" vertical="center" wrapText="1"/>
    </xf>
    <xf numFmtId="0" fontId="10" fillId="0" borderId="1" xfId="2" applyBorder="1" applyAlignment="1">
      <alignment horizontal="justify" vertical="center"/>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 fontId="10" fillId="3" borderId="1" xfId="2" applyNumberFormat="1" applyFont="1" applyFill="1" applyBorder="1" applyAlignment="1">
      <alignment horizontal="left" vertical="center" wrapText="1"/>
    </xf>
    <xf numFmtId="1" fontId="2" fillId="3" borderId="1" xfId="0" applyNumberFormat="1" applyFont="1" applyFill="1" applyBorder="1" applyAlignment="1">
      <alignment vertical="center" wrapText="1"/>
    </xf>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2" fontId="30" fillId="6" borderId="2" xfId="2" applyNumberFormat="1" applyFont="1" applyFill="1" applyBorder="1" applyAlignment="1">
      <alignment horizontal="left" vertical="center"/>
    </xf>
    <xf numFmtId="0" fontId="11" fillId="6" borderId="1" xfId="0" applyFont="1" applyFill="1" applyBorder="1"/>
    <xf numFmtId="1" fontId="3" fillId="6" borderId="1" xfId="0" applyNumberFormat="1" applyFont="1" applyFill="1" applyBorder="1" applyAlignment="1">
      <alignment horizontal="center" vertical="center"/>
    </xf>
    <xf numFmtId="165" fontId="2" fillId="6" borderId="1" xfId="0" applyNumberFormat="1" applyFont="1" applyFill="1" applyBorder="1" applyAlignment="1">
      <alignment horizontal="left" vertical="center" wrapText="1"/>
    </xf>
    <xf numFmtId="0" fontId="3" fillId="6" borderId="1" xfId="0" applyFont="1" applyFill="1" applyBorder="1" applyAlignment="1">
      <alignment horizontal="center" vertical="center"/>
    </xf>
    <xf numFmtId="1" fontId="3" fillId="6" borderId="2" xfId="0" applyNumberFormat="1" applyFont="1" applyFill="1" applyBorder="1" applyAlignment="1">
      <alignment horizontal="center" vertical="center"/>
    </xf>
    <xf numFmtId="0" fontId="20" fillId="6" borderId="1" xfId="0" applyFont="1" applyFill="1" applyBorder="1"/>
    <xf numFmtId="0" fontId="3" fillId="7" borderId="1" xfId="0" applyFont="1" applyFill="1" applyBorder="1" applyAlignment="1">
      <alignment vertical="center"/>
    </xf>
    <xf numFmtId="1" fontId="28" fillId="3" borderId="2" xfId="2" applyNumberFormat="1" applyFont="1" applyFill="1" applyBorder="1" applyAlignment="1">
      <alignment horizontal="left" vertical="center" wrapText="1"/>
    </xf>
    <xf numFmtId="0" fontId="28" fillId="0" borderId="1" xfId="2" applyFont="1" applyBorder="1" applyAlignment="1">
      <alignment vertical="center" wrapText="1"/>
    </xf>
    <xf numFmtId="2" fontId="2" fillId="0" borderId="1" xfId="0" applyNumberFormat="1" applyFont="1" applyBorder="1" applyAlignment="1">
      <alignment horizontal="center" vertical="center"/>
    </xf>
    <xf numFmtId="4" fontId="11" fillId="0" borderId="1" xfId="0" applyNumberFormat="1" applyFont="1" applyBorder="1" applyAlignment="1">
      <alignment horizontal="center"/>
    </xf>
    <xf numFmtId="0" fontId="28" fillId="0" borderId="0" xfId="2" applyFont="1" applyAlignment="1">
      <alignment horizontal="left" vertical="center"/>
    </xf>
    <xf numFmtId="0" fontId="28" fillId="0" borderId="1" xfId="2" applyFont="1" applyBorder="1" applyAlignment="1">
      <alignment horizontal="left" vertical="center" wrapText="1"/>
    </xf>
    <xf numFmtId="0" fontId="28" fillId="0" borderId="0" xfId="2" applyFont="1" applyAlignment="1">
      <alignment horizontal="left" vertical="center" wrapText="1"/>
    </xf>
    <xf numFmtId="0" fontId="20" fillId="3" borderId="1" xfId="0" applyFont="1" applyFill="1" applyBorder="1" applyAlignment="1">
      <alignment horizontal="left" vertical="center" wrapText="1"/>
    </xf>
    <xf numFmtId="165" fontId="2" fillId="3" borderId="1" xfId="0" applyNumberFormat="1" applyFont="1" applyFill="1" applyBorder="1" applyAlignment="1">
      <alignment horizontal="center" vertical="center" wrapText="1"/>
    </xf>
    <xf numFmtId="4" fontId="11" fillId="0" borderId="1" xfId="0" applyNumberFormat="1" applyFont="1" applyBorder="1" applyAlignment="1">
      <alignment horizontal="center" vertical="center"/>
    </xf>
    <xf numFmtId="166" fontId="2" fillId="6" borderId="1" xfId="0" applyNumberFormat="1" applyFont="1" applyFill="1" applyBorder="1" applyAlignment="1">
      <alignment horizontal="left" vertical="center"/>
    </xf>
    <xf numFmtId="0" fontId="20" fillId="6" borderId="1" xfId="0" applyFont="1" applyFill="1" applyBorder="1" applyAlignment="1">
      <alignment horizontal="left" vertical="center"/>
    </xf>
    <xf numFmtId="0" fontId="28" fillId="0" borderId="1" xfId="2" applyFont="1" applyBorder="1" applyAlignment="1">
      <alignment horizontal="justify"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1" fontId="3" fillId="3" borderId="1" xfId="0" applyNumberFormat="1" applyFont="1" applyFill="1" applyBorder="1" applyAlignment="1">
      <alignment horizontal="left" vertical="center" wrapText="1"/>
    </xf>
    <xf numFmtId="2" fontId="30" fillId="0" borderId="1" xfId="2" applyNumberFormat="1" applyFont="1" applyBorder="1" applyAlignment="1">
      <alignment horizontal="left" vertical="center" wrapText="1"/>
    </xf>
    <xf numFmtId="1" fontId="3" fillId="6" borderId="1" xfId="0" applyNumberFormat="1" applyFont="1" applyFill="1" applyBorder="1" applyAlignment="1">
      <alignment horizontal="left" vertical="center" wrapText="1"/>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166" fontId="23" fillId="7" borderId="1" xfId="3" applyNumberFormat="1" applyFont="1" applyFill="1" applyBorder="1" applyAlignment="1">
      <alignment horizontal="center" vertical="center"/>
    </xf>
    <xf numFmtId="0" fontId="5" fillId="5" borderId="1" xfId="0" applyFont="1" applyFill="1" applyBorder="1" applyAlignment="1">
      <alignment horizontal="center" vertical="center"/>
    </xf>
    <xf numFmtId="0" fontId="31" fillId="5" borderId="1" xfId="0" applyFont="1" applyFill="1" applyBorder="1" applyAlignment="1">
      <alignment horizontal="center" vertical="center"/>
    </xf>
    <xf numFmtId="166" fontId="33"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1" fillId="0" borderId="1" xfId="0" applyFont="1" applyBorder="1"/>
    <xf numFmtId="0" fontId="27" fillId="0" borderId="0" xfId="0" applyFont="1" applyAlignment="1">
      <alignment vertical="center"/>
    </xf>
    <xf numFmtId="0" fontId="11" fillId="0" borderId="1" xfId="0" applyFont="1" applyBorder="1" applyAlignment="1">
      <alignment wrapText="1"/>
    </xf>
    <xf numFmtId="0" fontId="10" fillId="0" borderId="1" xfId="2" applyBorder="1"/>
    <xf numFmtId="0" fontId="10" fillId="0" borderId="1" xfId="2" applyBorder="1" applyAlignment="1">
      <alignment horizontal="left" vertical="center" wrapText="1"/>
    </xf>
    <xf numFmtId="0" fontId="10" fillId="0" borderId="1" xfId="2" applyBorder="1" applyAlignment="1">
      <alignment horizontal="left" vertical="center"/>
    </xf>
    <xf numFmtId="0" fontId="28" fillId="0" borderId="1" xfId="2" applyFont="1" applyBorder="1" applyAlignment="1">
      <alignment horizontal="left" vertical="center"/>
    </xf>
    <xf numFmtId="0" fontId="28" fillId="0" borderId="1" xfId="2" applyFont="1" applyBorder="1"/>
    <xf numFmtId="0" fontId="28" fillId="0" borderId="1" xfId="2" applyFont="1" applyBorder="1" applyAlignment="1" applyProtection="1">
      <alignment horizontal="left" vertical="center" wrapText="1"/>
    </xf>
    <xf numFmtId="2" fontId="30" fillId="6" borderId="1" xfId="2" applyNumberFormat="1" applyFont="1" applyFill="1" applyBorder="1" applyAlignment="1">
      <alignment horizontal="left" vertical="center"/>
    </xf>
    <xf numFmtId="0" fontId="28" fillId="0" borderId="1" xfId="2" applyFont="1" applyBorder="1" applyAlignment="1">
      <alignment vertical="center"/>
    </xf>
    <xf numFmtId="1" fontId="28" fillId="3" borderId="1" xfId="2" applyNumberFormat="1" applyFont="1" applyFill="1" applyBorder="1" applyAlignment="1">
      <alignment horizontal="left" vertical="top" wrapText="1"/>
    </xf>
    <xf numFmtId="0" fontId="20" fillId="0" borderId="1" xfId="0" applyFont="1" applyBorder="1" applyAlignment="1">
      <alignment horizontal="left" vertical="center"/>
    </xf>
    <xf numFmtId="0" fontId="34" fillId="0" borderId="0" xfId="0" applyFont="1" applyAlignment="1">
      <alignment horizontal="center" vertic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1" fillId="0" borderId="9" xfId="0" applyFont="1" applyBorder="1" applyAlignment="1">
      <alignment horizontal="left" vertical="top"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1" fillId="5" borderId="3" xfId="0" applyFont="1" applyFill="1" applyBorder="1" applyAlignment="1">
      <alignment horizontal="center" vertical="center"/>
    </xf>
    <xf numFmtId="0" fontId="31" fillId="5" borderId="6"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1"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algay.sarmo.ru/byudzhet-ekonomika-finansy/byudzhet-dokumenty.php" TargetMode="External"/><Relationship Id="rId13" Type="http://schemas.openxmlformats.org/officeDocument/2006/relationships/hyperlink" Target="http://www.novouzensk.ru/sobranie/sobr/akty/" TargetMode="External"/><Relationship Id="rId18" Type="http://schemas.openxmlformats.org/officeDocument/2006/relationships/hyperlink" Target="http://hvalynsk.sarmo.ru/administratsiya-khvalynskogo-munitsipalnogo-rayona/byudzhet/resheniya-sobraniya-khmr-o-byudzhete-na-2016-god.php" TargetMode="External"/><Relationship Id="rId3" Type="http://schemas.openxmlformats.org/officeDocument/2006/relationships/hyperlink" Target="http://www.zatosvetly.ru/city/economics_amp_finance/byudzhet-gorodskogo-okruga/byudzhet-gorodskogo-okruga-zato-svetlyy/2016-g/" TargetMode="External"/><Relationship Id="rId7" Type="http://schemas.openxmlformats.org/officeDocument/2006/relationships/hyperlink" Target="http://rtishevo.sarmo.ru/finansovyy-organ/rtishchevskiy-munitsipalnyy-rayon/2016-god/resheniya-o-byudzhete-i-vnesenii-izmeneniy-v-byudzhet-munitsipalnogo-rayona.php" TargetMode="External"/><Relationship Id="rId12" Type="http://schemas.openxmlformats.org/officeDocument/2006/relationships/hyperlink" Target="http://adm.lysyegory.ru/base/2472-reshenija-o-vnesenii-izmenenii-v-reshenie-o-byudzhete-municipalnogo-raiona-na-tekuschii-finansovyi-god.html" TargetMode="External"/><Relationship Id="rId17" Type="http://schemas.openxmlformats.org/officeDocument/2006/relationships/hyperlink" Target="http://arkadak.sarmo.ru/index.php?option=com_content&amp;view=article&amp;id=832" TargetMode="External"/><Relationship Id="rId2" Type="http://schemas.openxmlformats.org/officeDocument/2006/relationships/hyperlink" Target="http://pugachev-adm.ru/sobranie-pmr/npa-sobraniya/resheniya-sobraniya-pmr/resheniya-sobraniya-2015%20;http:/pugachev-adm.ru/resheniya-2016" TargetMode="External"/><Relationship Id="rId16" Type="http://schemas.openxmlformats.org/officeDocument/2006/relationships/hyperlink" Target="http://stepnoeadm.ru/?page_id=288" TargetMode="External"/><Relationship Id="rId1" Type="http://schemas.openxmlformats.org/officeDocument/2006/relationships/hyperlink" Target="http://www.baladmin.ru/meeting/docs/" TargetMode="External"/><Relationship Id="rId6" Type="http://schemas.openxmlformats.org/officeDocument/2006/relationships/hyperlink" Target="http://ozinki.sarmo.ru/byudzhet/byudzhet-ozinskogo-munitsipalnogo-rayona-na-2016-god.php?clear_cache=Y" TargetMode="External"/><Relationship Id="rId11" Type="http://schemas.openxmlformats.org/officeDocument/2006/relationships/hyperlink" Target="http://gornyi.sarmo.ru/index.php?option=com_content&amp;view=article&amp;id=2668:2016-09-27-06-52-51&amp;catid=34:%D0%9E%D1%81%D0%BD%D0%BE%D0%B2%D0%BD%D0%B0%D1%8F%20%D0%BA%D0%B0%D1%82%D0%B5%D0%B3%D0%BE%D1%80%D0%B8%D1%8F" TargetMode="External"/><Relationship Id="rId5" Type="http://schemas.openxmlformats.org/officeDocument/2006/relationships/hyperlink" Target="http://piterka.sarmo.ru/byudzhet-piterskogo-mr/mestnyy-byudzhet./2016/index.php" TargetMode="External"/><Relationship Id="rId15" Type="http://schemas.openxmlformats.org/officeDocument/2006/relationships/hyperlink" Target="http://krasnoarmeysk.sarmo.ru/krasnoarmeyskiy-rayon/byudzhet/resheniya-o-byudzhete-krasnoarmeyskogo-munitsipalnogo-rayona-s-dopolneniyami-i-izmeneniyami/resheniya-2016.php?clear_cache=Y" TargetMode="External"/><Relationship Id="rId10" Type="http://schemas.openxmlformats.org/officeDocument/2006/relationships/hyperlink" Target="http://dergachi.sarmo.ru/sobranie-dergachevskogo-munitsipalnogo-rayona/resheniya-sobraniya-dergachevskogo-munitsipalnogo-rayona/" TargetMode="External"/><Relationship Id="rId19" Type="http://schemas.openxmlformats.org/officeDocument/2006/relationships/printerSettings" Target="../printerSettings/printerSettings4.bin"/><Relationship Id="rId4" Type="http://schemas.openxmlformats.org/officeDocument/2006/relationships/hyperlink" Target="http://zatoshihany.ru/sobranie/acts/" TargetMode="External"/><Relationship Id="rId9" Type="http://schemas.openxmlformats.org/officeDocument/2006/relationships/hyperlink" Target="http://adm-baltay.ru/sobranie-deputatov/normativno-pravovyie-aktyi-sobraniya-deputatov/2016-2/" TargetMode="External"/><Relationship Id="rId14" Type="http://schemas.openxmlformats.org/officeDocument/2006/relationships/hyperlink" Target="http://krasny-kut.ru/municipal_noe_sobranie/oficial_nye_dokumenty/resheniya_sobraniya_deputatov/"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gornyi.sarmo.ru/index.php?option=com_content&amp;view=article&amp;id=2668:2016-09-27-06-52-51&amp;catid=34:%D0%9E%D1%81%D0%BD%D0%BE%D0%B2%D0%BD%D0%B0%D1%8F%20%D0%BA%D0%B0%D1%82%D0%B5%D0%B3%D0%BE%D1%80%D0%B8%D1%8F" TargetMode="External"/><Relationship Id="rId13" Type="http://schemas.openxmlformats.org/officeDocument/2006/relationships/hyperlink" Target="http://www.zatosvetly.ru/city/economics_amp_finance/byudzhet-gorodskogo-okruga/byudzhet-gorodskogo-okruga-zato-svetlyy/2016-g/index.php?ELEMENT_ID=8864" TargetMode="External"/><Relationship Id="rId18" Type="http://schemas.openxmlformats.org/officeDocument/2006/relationships/hyperlink" Target="http://rtishevo.sarmo.ru/finansovyy-organ/rtishchevskiy-munitsipalnyy-rayon/2016-god/resheniya-o-byudzhete-i-vnesenii-izmeneniy-v-byudzhet-munitsipalnogo-rayona.php" TargetMode="External"/><Relationship Id="rId3" Type="http://schemas.openxmlformats.org/officeDocument/2006/relationships/hyperlink" Target="http://adm-baltay.ru/sobranie-deputatov/normativno-pravovyie-aktyi-sobraniya-deputatov/2016-2/" TargetMode="External"/><Relationship Id="rId7" Type="http://schemas.openxmlformats.org/officeDocument/2006/relationships/hyperlink" Target="http://ekaterinovka.sarmo.ru/upload/medialibrary/911/91172b5f47da9cf61bd6998ab6535322.doc" TargetMode="External"/><Relationship Id="rId12" Type="http://schemas.openxmlformats.org/officeDocument/2006/relationships/hyperlink" Target="http://proatkarsk.ru/CityArticles.aspx?articleid=3639" TargetMode="External"/><Relationship Id="rId17" Type="http://schemas.openxmlformats.org/officeDocument/2006/relationships/hyperlink" Target="http://rovnoe.sarmo.ru/byudzhet/resheniya-o-byudzhete/2016.php" TargetMode="External"/><Relationship Id="rId2" Type="http://schemas.openxmlformats.org/officeDocument/2006/relationships/hyperlink" Target="http://ozinki.sarmo.ru/byudzhet/byudzhet-ozinskogo-munitsipalnogo-rayona-na-2016-god.php?clear_cache=Y" TargetMode="External"/><Relationship Id="rId16" Type="http://schemas.openxmlformats.org/officeDocument/2006/relationships/hyperlink" Target="http://petrovsk64.ru/sub-org/fin-upr/otkrytyy-byudzhet/byudzhet/aktualnaya-versiya-byudzheta/" TargetMode="External"/><Relationship Id="rId1" Type="http://schemas.openxmlformats.org/officeDocument/2006/relationships/hyperlink" Target="http://zakon.scli.ru/ru/legal_texts/all/extended/index.php?do4=document&amp;id4=eb41bdbd-2f8d-45e6-bd4b-59fdb278bf21" TargetMode="External"/><Relationship Id="rId6" Type="http://schemas.openxmlformats.org/officeDocument/2006/relationships/hyperlink" Target="http://dergachi.sarmo.ru/sobranie-dergachevskogo-munitsipalnogo-rayona/resheniya-o-byudzhete-s-izmeneniyami/" TargetMode="External"/><Relationship Id="rId11" Type="http://schemas.openxmlformats.org/officeDocument/2006/relationships/hyperlink" Target="http://stepnoeadm.ru/?page_id=288" TargetMode="External"/><Relationship Id="rId5" Type="http://schemas.openxmlformats.org/officeDocument/2006/relationships/hyperlink" Target="http://voskresensk64.ru/meeting/mun-sobranie/documents/index.php" TargetMode="External"/><Relationship Id="rId15" Type="http://schemas.openxmlformats.org/officeDocument/2006/relationships/hyperlink" Target="http://marksadm.ru/o-byudzhete.html" TargetMode="External"/><Relationship Id="rId10" Type="http://schemas.openxmlformats.org/officeDocument/2006/relationships/hyperlink" Target="http://krasny-kut.ru/municipal_noe_sobranie/oficial_nye_dokumenty/resheniya_sobraniya_deputatov/" TargetMode="External"/><Relationship Id="rId19" Type="http://schemas.openxmlformats.org/officeDocument/2006/relationships/printerSettings" Target="../printerSettings/printerSettings5.bin"/><Relationship Id="rId4" Type="http://schemas.openxmlformats.org/officeDocument/2006/relationships/hyperlink" Target="http://www.baladmin.ru/district-budget.php" TargetMode="External"/><Relationship Id="rId9" Type="http://schemas.openxmlformats.org/officeDocument/2006/relationships/hyperlink" Target="http://mihailovski.ru/?mod=article&amp;id=3374" TargetMode="External"/><Relationship Id="rId14" Type="http://schemas.openxmlformats.org/officeDocument/2006/relationships/hyperlink" Target="http://kalininsk.sarmo.ru/predstavitelnyy-organ-munitsipalnogo-rayona/dokumenty-normativnye-akty/"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mihailovski.ru/?mod=article_list&amp;razdel=80" TargetMode="External"/><Relationship Id="rId13" Type="http://schemas.openxmlformats.org/officeDocument/2006/relationships/hyperlink" Target="http://bkarabulak.sarmo.ru/index.php?option=com_content&amp;view=article&amp;id=4169&amp;Itemid=312" TargetMode="External"/><Relationship Id="rId18" Type="http://schemas.openxmlformats.org/officeDocument/2006/relationships/hyperlink" Target="http://adm.lysyegory.ru/base/raion/byudzhet-municipalnogo-raiona/ispolnenie-byudzheta-mr-i-finansovyi-kontrol" TargetMode="External"/><Relationship Id="rId26" Type="http://schemas.openxmlformats.org/officeDocument/2006/relationships/hyperlink" Target="http://rtishevo.sarmo.ru/finansovyy-organ/rtishchevskiy-munitsipalnyy-rayon/2016-god/dokumenty-o-khode-ispolneniya-byudzheta-munitsipalnogo-rayona.php" TargetMode="External"/><Relationship Id="rId3" Type="http://schemas.openxmlformats.org/officeDocument/2006/relationships/hyperlink" Target="http://ozinki.sarmo.ru/byudzhet/ispolnenie-byudzheta.php?ELEMENT_ID=110" TargetMode="External"/><Relationship Id="rId21" Type="http://schemas.openxmlformats.org/officeDocument/2006/relationships/hyperlink" Target="http://www.novouzensk.ru/budget%20for%20people/" TargetMode="External"/><Relationship Id="rId7" Type="http://schemas.openxmlformats.org/officeDocument/2006/relationships/hyperlink" Target="http://saratovmer.ru/budget/rubrics/2/1266.html" TargetMode="External"/><Relationship Id="rId12" Type="http://schemas.openxmlformats.org/officeDocument/2006/relationships/hyperlink" Target="http://proatkarsk.ru/CityListArticles.aspx?categoryid=155" TargetMode="External"/><Relationship Id="rId17" Type="http://schemas.openxmlformats.org/officeDocument/2006/relationships/hyperlink" Target="http://krasny-kut.ru/municipal_noe_sobranie/oficial_nye_dokumenty/resheniya_sobraniya_deputatov/" TargetMode="External"/><Relationship Id="rId25" Type="http://schemas.openxmlformats.org/officeDocument/2006/relationships/hyperlink" Target="http://rovnoe.sarmo.ru/byudzhet/ispolnenie-byudzheta-munitsipalnogo-rayona/2016-god/" TargetMode="External"/><Relationship Id="rId2" Type="http://schemas.openxmlformats.org/officeDocument/2006/relationships/hyperlink" Target="http://zatoshihany.ru/about/statistics/butget/" TargetMode="External"/><Relationship Id="rId16" Type="http://schemas.openxmlformats.org/officeDocument/2006/relationships/hyperlink" Target="http://ershov.sarmo.ru/pravovye-akty/" TargetMode="External"/><Relationship Id="rId20" Type="http://schemas.openxmlformats.org/officeDocument/2006/relationships/hyperlink" Target="http://www.admnburasy.ru/budget.html" TargetMode="External"/><Relationship Id="rId29" Type="http://schemas.openxmlformats.org/officeDocument/2006/relationships/hyperlink" Target="http://turki.sarmo.ru/sobranie-deputatov-turkovskogo-munitsipalnogo-rayona/dokumenty/byudzhet/byudzhet-turkovskogo-munitsipalnogo-rayona/" TargetMode="External"/><Relationship Id="rId1" Type="http://schemas.openxmlformats.org/officeDocument/2006/relationships/hyperlink" Target="http://baladmin.ru/administration/divisions-structure/finance/ezhekvartalnye-svedeniya-2016-god.php" TargetMode="External"/><Relationship Id="rId6" Type="http://schemas.openxmlformats.org/officeDocument/2006/relationships/hyperlink" Target="http://romanovka.sarmo.ru/byudzhet-dlya-grazhdan/byudzhet-romanovskogo-munitsipalnogo-rayona/ispolnenie-byudzheta-romanovskogo-munitsipalnogo-rayona-i-finansovyy-kontrol/otchetnost-ob-ispolnenii-byudzheta/otchet-ob-ispolnenii-byudzheta.php" TargetMode="External"/><Relationship Id="rId11" Type="http://schemas.openxmlformats.org/officeDocument/2006/relationships/hyperlink" Target="http://arkadak.sarmo.ru/index.php?option=com_content&amp;view=article&amp;id=828" TargetMode="External"/><Relationship Id="rId24" Type="http://schemas.openxmlformats.org/officeDocument/2006/relationships/hyperlink" Target="http://pugachev-adm.ru/ekonomika-rayona/byudzhet-rayona" TargetMode="External"/><Relationship Id="rId5" Type="http://schemas.openxmlformats.org/officeDocument/2006/relationships/hyperlink" Target="http://dergachi.sarmo.ru/administratsiya/normativno-pravovye-dokumenty/" TargetMode="External"/><Relationship Id="rId15" Type="http://schemas.openxmlformats.org/officeDocument/2006/relationships/hyperlink" Target="http://duhovnitskoe.sarmo.ru/ispolnenie-byudzheta/" TargetMode="External"/><Relationship Id="rId23" Type="http://schemas.openxmlformats.org/officeDocument/2006/relationships/hyperlink" Target="http://piterka.sarmo.ru/byudzhet-piterskogo-mr/ispolnenie-mestnogo-byudzheta/2016/index.php" TargetMode="External"/><Relationship Id="rId28" Type="http://schemas.openxmlformats.org/officeDocument/2006/relationships/hyperlink" Target="http://stepnoeadm.ru/?page_id=292" TargetMode="External"/><Relationship Id="rId10" Type="http://schemas.openxmlformats.org/officeDocument/2006/relationships/hyperlink" Target="http://algay.sarmo.ru/byudzhet-ekonomika-finansy/byudzhet-dokumenty.php" TargetMode="External"/><Relationship Id="rId19" Type="http://schemas.openxmlformats.org/officeDocument/2006/relationships/hyperlink" Target="http://marksadm.ru/icp-b.html" TargetMode="External"/><Relationship Id="rId31" Type="http://schemas.openxmlformats.org/officeDocument/2006/relationships/printerSettings" Target="../printerSettings/printerSettings6.bin"/><Relationship Id="rId4" Type="http://schemas.openxmlformats.org/officeDocument/2006/relationships/hyperlink" Target="http://www.admbal.ru/page/ispolnenie-byudzheta-bmr" TargetMode="External"/><Relationship Id="rId9" Type="http://schemas.openxmlformats.org/officeDocument/2006/relationships/hyperlink" Target="http://www.zatosvetly.ru/city/economics_amp_finance/byudzhet-gorodskogo-okruga/informatsiya-ob-ispolnenii-byudzheta-gorodskogo-okruga-zato-svetlyy/2016/" TargetMode="External"/><Relationship Id="rId14" Type="http://schemas.openxmlformats.org/officeDocument/2006/relationships/hyperlink" Target="http://voskresensk64.ru/administration/statistics/butget/" TargetMode="External"/><Relationship Id="rId22" Type="http://schemas.openxmlformats.org/officeDocument/2006/relationships/hyperlink" Target="http://petrovsk64.ru/sub-org/fin-upr/otkrytyy-byudzhet/otchetnost/" TargetMode="External"/><Relationship Id="rId27" Type="http://schemas.openxmlformats.org/officeDocument/2006/relationships/hyperlink" Target="http://saratov.sarmo.ru/index.php?option=com_content&amp;view=article&amp;id=5125&amp;Itemid=555" TargetMode="External"/><Relationship Id="rId30" Type="http://schemas.openxmlformats.org/officeDocument/2006/relationships/hyperlink" Target="http://hvalynsk.sarmo.ru/administratsiya-khvalynskogo-munitsipalnogo-rayona/byudzhet/"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engels-city.ru/mestnyj-byudzhet" TargetMode="External"/><Relationship Id="rId13" Type="http://schemas.openxmlformats.org/officeDocument/2006/relationships/hyperlink" Target="http://adm-baltay.ru/finansovoe-upravlenie/" TargetMode="External"/><Relationship Id="rId18" Type="http://schemas.openxmlformats.org/officeDocument/2006/relationships/hyperlink" Target="http://saratov.sarmo.ru/index.php?option=com_content&amp;view=article&amp;id=5125&amp;Itemid=555" TargetMode="External"/><Relationship Id="rId3" Type="http://schemas.openxmlformats.org/officeDocument/2006/relationships/hyperlink" Target="http://piterka.sarmo.ru/byudzhet-piterskogo-mr/byudzhet-dlya-grazhdan/" TargetMode="External"/><Relationship Id="rId7" Type="http://schemas.openxmlformats.org/officeDocument/2006/relationships/hyperlink" Target="http://dergachi.sarmo.ru/administratsiya/otchety/" TargetMode="External"/><Relationship Id="rId12" Type="http://schemas.openxmlformats.org/officeDocument/2006/relationships/hyperlink" Target="http://arkadak.sarmo.ru/index.php?option=com_content&amp;view=article&amp;id=887" TargetMode="External"/><Relationship Id="rId17" Type="http://schemas.openxmlformats.org/officeDocument/2006/relationships/hyperlink" Target="http://romanovka.sarmo.ru/byudzhet-dlya-grazhdan/byudzhet-romanovskogo-munitsipalnogo-rayona/ispolnenie-byudzheta-romanovskogo-munitsipalnogo-rayona-i-finansovyy-kontrol/otchetnost-ob-ispolnenii-byudzheta/" TargetMode="External"/><Relationship Id="rId2" Type="http://schemas.openxmlformats.org/officeDocument/2006/relationships/hyperlink" Target="http://ivanteevka.sarmo.ru/byudzhet-dlya-grazhdan/promezhutochnaya-otchetnost-ob-ispolnenii-byudzheta-i-analiticheskie-dannye/ezhekvartalnye-svedeniya-ob-ispolnenii-byudzheta/2016-god/" TargetMode="External"/><Relationship Id="rId16" Type="http://schemas.openxmlformats.org/officeDocument/2006/relationships/hyperlink" Target="http://rovnoe.sarmo.ru/byudzhet/ispolnenie-byudzheta-munitsipalnogo-rayona/2016-god1/" TargetMode="External"/><Relationship Id="rId1" Type="http://schemas.openxmlformats.org/officeDocument/2006/relationships/hyperlink" Target="http://baladmin.ru/ezhekvartalnye-svedeniya-ob-ob-ispolnenii-byudzheta-2016-god.php" TargetMode="External"/><Relationship Id="rId6" Type="http://schemas.openxmlformats.org/officeDocument/2006/relationships/hyperlink" Target="http://bkarabulak.sarmo.ru/index.php?option=com_content&amp;view=article&amp;id=4169&amp;Itemid=312" TargetMode="External"/><Relationship Id="rId11" Type="http://schemas.openxmlformats.org/officeDocument/2006/relationships/hyperlink" Target="http://algay.sarmo.ru/byudzhet-ekonomika-finansy/byudzhet-dokumenty.php" TargetMode="External"/><Relationship Id="rId5" Type="http://schemas.openxmlformats.org/officeDocument/2006/relationships/hyperlink" Target="http://rtishevo.sarmo.ru/finansovyy-organ/rtishchevskiy-munitsipalnyy-rayon/2016-god/dokumenty-o-khode-ispolneniya-byudzheta-munitsipalnogo-rayona.php" TargetMode="External"/><Relationship Id="rId15" Type="http://schemas.openxmlformats.org/officeDocument/2006/relationships/hyperlink" Target="http://krasny-kut.ru/krasnokutskij_rajon/konomika_i_finansy/finansy/" TargetMode="External"/><Relationship Id="rId10" Type="http://schemas.openxmlformats.org/officeDocument/2006/relationships/hyperlink" Target="http://www.zatosvetly.ru/city/economics_amp_finance/byudzhet-gorodskogo-okruga/informatsiya-ob-ispolnenii-byudzheta-gorodskogo-okruga-zato-svetlyy/2016/" TargetMode="External"/><Relationship Id="rId19" Type="http://schemas.openxmlformats.org/officeDocument/2006/relationships/printerSettings" Target="../printerSettings/printerSettings7.bin"/><Relationship Id="rId4" Type="http://schemas.openxmlformats.org/officeDocument/2006/relationships/hyperlink" Target="http://ozinki.sarmo.ru/byudzhet/ispolnenie-byudzheta.php?ELEMENT_ID=110" TargetMode="External"/><Relationship Id="rId9" Type="http://schemas.openxmlformats.org/officeDocument/2006/relationships/hyperlink" Target="http://mihailovski.ru/?mod=article_list&amp;razdel=80" TargetMode="External"/><Relationship Id="rId14" Type="http://schemas.openxmlformats.org/officeDocument/2006/relationships/hyperlink" Target="http://&#1074;&#1086;&#1083;&#1100;&#1089;&#1082;.&#1088;&#1092;/?page_id=4238"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turki.sarmo.ru/sobranie-deputatov-turkovskogo-munitsipalnogo-rayona/dokumenty/byudzhet/byudzhet-turkovskogo-munitsipalnogo-rayona/index.php?sphrase_id=190" TargetMode="External"/><Relationship Id="rId13" Type="http://schemas.openxmlformats.org/officeDocument/2006/relationships/hyperlink" Target="http://ershov.sarmo.ru/raion-sobr/resheniya/" TargetMode="External"/><Relationship Id="rId3" Type="http://schemas.openxmlformats.org/officeDocument/2006/relationships/hyperlink" Target="http://ozinki.sarmo.ru/byudzhet/ispolnenie-byudzheta.php?ELEMENT_ID=110" TargetMode="External"/><Relationship Id="rId7" Type="http://schemas.openxmlformats.org/officeDocument/2006/relationships/hyperlink" Target="http://duhovnitskoe.sarmo.ru/ispolnenie-byudzheta/" TargetMode="External"/><Relationship Id="rId12" Type="http://schemas.openxmlformats.org/officeDocument/2006/relationships/hyperlink" Target="http://proatkarsk.ru/CityListArticles.aspx?categoryid=294" TargetMode="External"/><Relationship Id="rId17" Type="http://schemas.openxmlformats.org/officeDocument/2006/relationships/printerSettings" Target="../printerSettings/printerSettings8.bin"/><Relationship Id="rId2" Type="http://schemas.openxmlformats.org/officeDocument/2006/relationships/hyperlink" Target="http://ivanteevka.sarmo.ru/byudzhet-dlya-grazhdan/promezhutochnaya-otchetnost-ob-ispolnenii-byudzheta-i-analiticheskie-dannye/ezhekvartalnye-svedeniya-ob-obeme-munitsipalnogo-dolga/" TargetMode="External"/><Relationship Id="rId16" Type="http://schemas.openxmlformats.org/officeDocument/2006/relationships/hyperlink" Target="http://stepnoeadm.ru/?page_id=4373" TargetMode="External"/><Relationship Id="rId1" Type="http://schemas.openxmlformats.org/officeDocument/2006/relationships/hyperlink" Target="http://baladmin.ru/administration/divisions-structure/finance/ezhekvartalnye-svedeniya-ob-obeme-munitsipalnogo-dolga-2016-god.php" TargetMode="External"/><Relationship Id="rId6" Type="http://schemas.openxmlformats.org/officeDocument/2006/relationships/hyperlink" Target="http://dergachi.sarmo.ru/administratsiya/otchety/" TargetMode="External"/><Relationship Id="rId11" Type="http://schemas.openxmlformats.org/officeDocument/2006/relationships/hyperlink" Target="http://arkadak.sarmo.ru/index.php?option=com_content&amp;view=article&amp;id=888" TargetMode="External"/><Relationship Id="rId5" Type="http://schemas.openxmlformats.org/officeDocument/2006/relationships/hyperlink" Target="http://rtishevo.sarmo.ru/finansovyy-organ/rtishchevskiy-munitsipalnyy-rayon/2016-god/dokumenty-o-khode-ispolneniya-byudzheta-munitsipalnogo-rayona.php" TargetMode="External"/><Relationship Id="rId15" Type="http://schemas.openxmlformats.org/officeDocument/2006/relationships/hyperlink" Target="http://romanovka.sarmo.ru/byudzhet-dlya-grazhdan/byudzhet-romanovskogo-munitsipalnogo-rayona/ispolnenie-byudzheta-romanovskogo-munitsipalnogo-rayona-i-finansovyy-kontrol/otchetnost-ob-ispolnenii-byudzheta/" TargetMode="External"/><Relationship Id="rId10" Type="http://schemas.openxmlformats.org/officeDocument/2006/relationships/hyperlink" Target="http://algay.sarmo.ru/byudzhet-ekonomika-finansy/byudzhet-dokumenty.php" TargetMode="External"/><Relationship Id="rId4" Type="http://schemas.openxmlformats.org/officeDocument/2006/relationships/hyperlink" Target="http://bkarabulak.sarmo.ru/index.php?option=com_content&amp;view=article&amp;id=5672&amp;Itemid=328" TargetMode="External"/><Relationship Id="rId9" Type="http://schemas.openxmlformats.org/officeDocument/2006/relationships/hyperlink" Target="http://saratovmer.ru/budget/rubrics/2/1266.html" TargetMode="External"/><Relationship Id="rId14" Type="http://schemas.openxmlformats.org/officeDocument/2006/relationships/hyperlink" Target="http://krasny-kut.ru/krasnokutskij_rajon/konomika_i_finansy/finansy/"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dergachi.sarmo.ru/kontrolno-schetnyy-organ-dergachevskogo-munitsipalnogo-rayona/" TargetMode="External"/><Relationship Id="rId13" Type="http://schemas.openxmlformats.org/officeDocument/2006/relationships/hyperlink" Target="http://mihailovski.ru/?mod=article&amp;id=3213" TargetMode="External"/><Relationship Id="rId18" Type="http://schemas.openxmlformats.org/officeDocument/2006/relationships/hyperlink" Target="http://duhovnitskoe.sarmo.ru/kontrolno-revizionnaya-komissiya/" TargetMode="External"/><Relationship Id="rId3" Type="http://schemas.openxmlformats.org/officeDocument/2006/relationships/hyperlink" Target="http://ozinki.sarmo.ru/byudzhet/finansovyy-kontrol/" TargetMode="External"/><Relationship Id="rId21" Type="http://schemas.openxmlformats.org/officeDocument/2006/relationships/hyperlink" Target="http://www.admnburasy.ru/kck.htm" TargetMode="External"/><Relationship Id="rId7" Type="http://schemas.openxmlformats.org/officeDocument/2006/relationships/hyperlink" Target="http://rtishevo.sarmo.ru/finansovyy-organ/rtishchevskiy-munitsipalnyy-rayon/2016-god/informatsiya-o-rezultatakh-proverok.php" TargetMode="External"/><Relationship Id="rId12" Type="http://schemas.openxmlformats.org/officeDocument/2006/relationships/hyperlink" Target="http://petrovsk64.ru/sub-org/fin-upr/dokumenty/informaciya-ksk/" TargetMode="External"/><Relationship Id="rId17" Type="http://schemas.openxmlformats.org/officeDocument/2006/relationships/hyperlink" Target="http://www.kspsaratov.ru/?cat=5" TargetMode="External"/><Relationship Id="rId2" Type="http://schemas.openxmlformats.org/officeDocument/2006/relationships/hyperlink" Target="http://www.zatosvetly.ru/about/info/news/folder/folder1/folder/folder1/folder/folder/folder/" TargetMode="External"/><Relationship Id="rId16" Type="http://schemas.openxmlformats.org/officeDocument/2006/relationships/hyperlink" Target="http://tatishevo.saratov.gov.ru/index.php?option=com_content&amp;view=article&amp;id=3040:2016-06-30-08-54-19&amp;catid=64:2009-12-20-17-44-19&amp;Itemid=9" TargetMode="External"/><Relationship Id="rId20" Type="http://schemas.openxmlformats.org/officeDocument/2006/relationships/hyperlink" Target="http://adm.lysyegory.ru/base/2485-informacija-o-provedennyh-v-2016-godu-kontrolnyh-meroprijatijah-kontrolno-schetnym-organom-municipalnogo-raiona.html" TargetMode="External"/><Relationship Id="rId1" Type="http://schemas.openxmlformats.org/officeDocument/2006/relationships/hyperlink" Target="http://ivanteevka.sarmo.ru/byudzhet-dlya-grazhdan/finansovyy-kontrol/kontrolnye-meropriyatiya/" TargetMode="External"/><Relationship Id="rId6" Type="http://schemas.openxmlformats.org/officeDocument/2006/relationships/hyperlink" Target="http://rtishevo.sarmo.ru/predstavitelnyy-organ-munitsipalnogo-rayona/kontrolno-schyetnaya-komissiya/" TargetMode="External"/><Relationship Id="rId11" Type="http://schemas.openxmlformats.org/officeDocument/2006/relationships/hyperlink" Target="http://www.novouzensk.ru/the-control-and-audit-commission/" TargetMode="External"/><Relationship Id="rId5" Type="http://schemas.openxmlformats.org/officeDocument/2006/relationships/hyperlink" Target="http://bkarabulak.sarmo.ru/index.php?option=com_content&amp;view=article&amp;id=5142&amp;Itemid=328" TargetMode="External"/><Relationship Id="rId15" Type="http://schemas.openxmlformats.org/officeDocument/2006/relationships/hyperlink" Target="http://www.engels-city.ru/depsraion/17062" TargetMode="External"/><Relationship Id="rId10" Type="http://schemas.openxmlformats.org/officeDocument/2006/relationships/hyperlink" Target="http://marksadm.ru/kontrol.html" TargetMode="External"/><Relationship Id="rId19" Type="http://schemas.openxmlformats.org/officeDocument/2006/relationships/hyperlink" Target="http://kalininsk.sarmo.ru/kontrolno-schetnaya-komissiya/otchety/" TargetMode="External"/><Relationship Id="rId4" Type="http://schemas.openxmlformats.org/officeDocument/2006/relationships/hyperlink" Target="http://zatoshihany.ru/sobranie/kontrolnaya/" TargetMode="External"/><Relationship Id="rId9" Type="http://schemas.openxmlformats.org/officeDocument/2006/relationships/hyperlink" Target="http://gornyi.sarmo.ru/index.php?option=com_content&amp;view=article&amp;id=641&amp;Itemid=248" TargetMode="External"/><Relationship Id="rId14" Type="http://schemas.openxmlformats.org/officeDocument/2006/relationships/hyperlink" Target="http://krasny-kut.ru/municipal_noe_sobranie/kontrol_no-schetnaya_komissiya/" TargetMode="External"/><Relationship Id="rId22"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abSelected="1" view="pageBreakPreview" zoomScaleNormal="100" zoomScaleSheetLayoutView="100" zoomScalePageLayoutView="70" workbookViewId="0">
      <selection activeCell="A9" sqref="A9"/>
    </sheetView>
  </sheetViews>
  <sheetFormatPr defaultRowHeight="12.75" x14ac:dyDescent="0.2"/>
  <cols>
    <col min="1" max="1" width="27" style="22" customWidth="1"/>
    <col min="2" max="2" width="12.7109375" style="22" customWidth="1"/>
    <col min="3" max="3" width="16.5703125" style="22" customWidth="1"/>
    <col min="4" max="4" width="16.42578125" style="22" customWidth="1"/>
    <col min="5" max="5" width="17" style="22" customWidth="1"/>
    <col min="6" max="16384" width="9.140625" style="22"/>
  </cols>
  <sheetData>
    <row r="1" spans="1:6" ht="33" customHeight="1" x14ac:dyDescent="0.2">
      <c r="A1" s="154" t="s">
        <v>412</v>
      </c>
      <c r="B1" s="154"/>
      <c r="C1" s="154"/>
      <c r="D1" s="154"/>
      <c r="E1" s="154"/>
    </row>
    <row r="2" spans="1:6" ht="18.75" customHeight="1" x14ac:dyDescent="0.2">
      <c r="A2" s="4" t="s">
        <v>0</v>
      </c>
      <c r="B2" s="140" t="s">
        <v>460</v>
      </c>
      <c r="C2" s="24"/>
      <c r="D2" s="18"/>
      <c r="E2" s="18"/>
    </row>
    <row r="3" spans="1:6" ht="135" customHeight="1" x14ac:dyDescent="0.2">
      <c r="A3" s="85" t="s">
        <v>59</v>
      </c>
      <c r="B3" s="85" t="s">
        <v>411</v>
      </c>
      <c r="C3" s="85" t="s">
        <v>113</v>
      </c>
      <c r="D3" s="85" t="s">
        <v>409</v>
      </c>
      <c r="E3" s="85" t="s">
        <v>410</v>
      </c>
      <c r="F3" s="56"/>
    </row>
    <row r="4" spans="1:6" ht="15.95" customHeight="1" x14ac:dyDescent="0.2">
      <c r="A4" s="136" t="s">
        <v>1</v>
      </c>
      <c r="B4" s="87" t="s">
        <v>2</v>
      </c>
      <c r="C4" s="87" t="s">
        <v>2</v>
      </c>
      <c r="D4" s="137" t="s">
        <v>2</v>
      </c>
      <c r="E4" s="137" t="s">
        <v>2</v>
      </c>
    </row>
    <row r="5" spans="1:6" ht="15.95" customHeight="1" x14ac:dyDescent="0.2">
      <c r="A5" s="136" t="s">
        <v>63</v>
      </c>
      <c r="B5" s="139">
        <f>SUM(C5:E5)</f>
        <v>30</v>
      </c>
      <c r="C5" s="138">
        <v>10</v>
      </c>
      <c r="D5" s="138">
        <v>10</v>
      </c>
      <c r="E5" s="138">
        <v>10</v>
      </c>
    </row>
    <row r="6" spans="1:6" s="52" customFormat="1" ht="15.95" customHeight="1" x14ac:dyDescent="0.2">
      <c r="A6" s="101" t="s">
        <v>461</v>
      </c>
      <c r="B6" s="131"/>
      <c r="C6" s="132"/>
      <c r="D6" s="133"/>
      <c r="E6" s="133"/>
    </row>
    <row r="7" spans="1:6" ht="23.25" customHeight="1" x14ac:dyDescent="0.2">
      <c r="A7" s="39" t="s">
        <v>18</v>
      </c>
      <c r="B7" s="57">
        <f>SUM(C7:E7)</f>
        <v>10.75</v>
      </c>
      <c r="C7" s="54">
        <f>'Оценка (Этап III)'!B7</f>
        <v>3</v>
      </c>
      <c r="D7" s="58">
        <v>3.75</v>
      </c>
      <c r="E7" s="58">
        <v>4</v>
      </c>
    </row>
    <row r="8" spans="1:6" ht="15.95" customHeight="1" x14ac:dyDescent="0.2">
      <c r="A8" s="39" t="s">
        <v>19</v>
      </c>
      <c r="B8" s="57">
        <f>SUM(C8:E8)</f>
        <v>6</v>
      </c>
      <c r="C8" s="54">
        <f>'Оценка (Этап III)'!B8</f>
        <v>3</v>
      </c>
      <c r="D8" s="58">
        <v>1</v>
      </c>
      <c r="E8" s="58">
        <v>2</v>
      </c>
    </row>
    <row r="9" spans="1:6" ht="15.95" customHeight="1" x14ac:dyDescent="0.2">
      <c r="A9" s="39" t="s">
        <v>466</v>
      </c>
      <c r="B9" s="57">
        <f>SUM(C9:E9)</f>
        <v>9.75</v>
      </c>
      <c r="C9" s="54">
        <f>'Оценка (Этап III)'!B9</f>
        <v>5</v>
      </c>
      <c r="D9" s="58">
        <v>2.75</v>
      </c>
      <c r="E9" s="58">
        <v>2</v>
      </c>
    </row>
    <row r="10" spans="1:6" ht="15.95" customHeight="1" x14ac:dyDescent="0.2">
      <c r="A10" s="39" t="s">
        <v>20</v>
      </c>
      <c r="B10" s="57">
        <f>SUM(C10:E10)</f>
        <v>4.5</v>
      </c>
      <c r="C10" s="54">
        <f>'Оценка (Этап III)'!B10</f>
        <v>0</v>
      </c>
      <c r="D10" s="58">
        <v>4.5</v>
      </c>
      <c r="E10" s="58">
        <v>0</v>
      </c>
    </row>
    <row r="11" spans="1:6" s="52" customFormat="1" ht="15.95" customHeight="1" x14ac:dyDescent="0.2">
      <c r="A11" s="101" t="s">
        <v>60</v>
      </c>
      <c r="B11" s="131"/>
      <c r="C11" s="135"/>
      <c r="D11" s="135"/>
      <c r="E11" s="135"/>
    </row>
    <row r="12" spans="1:6" ht="15.95" customHeight="1" x14ac:dyDescent="0.2">
      <c r="A12" s="39" t="s">
        <v>21</v>
      </c>
      <c r="B12" s="57">
        <f t="shared" ref="B12:B49" si="0">SUM(C12:E12)</f>
        <v>6.75</v>
      </c>
      <c r="C12" s="54">
        <f>'Оценка (Этап III)'!B12</f>
        <v>2</v>
      </c>
      <c r="D12" s="58">
        <v>0.75</v>
      </c>
      <c r="E12" s="58">
        <v>4</v>
      </c>
    </row>
    <row r="13" spans="1:6" ht="15.95" customHeight="1" x14ac:dyDescent="0.2">
      <c r="A13" s="39" t="s">
        <v>23</v>
      </c>
      <c r="B13" s="57">
        <f t="shared" si="0"/>
        <v>7</v>
      </c>
      <c r="C13" s="54">
        <f>'Оценка (Этап III)'!B13</f>
        <v>2</v>
      </c>
      <c r="D13" s="58">
        <v>0</v>
      </c>
      <c r="E13" s="58">
        <v>5</v>
      </c>
    </row>
    <row r="14" spans="1:6" ht="15.95" customHeight="1" x14ac:dyDescent="0.2">
      <c r="A14" s="39" t="s">
        <v>22</v>
      </c>
      <c r="B14" s="57">
        <f t="shared" si="0"/>
        <v>7.75</v>
      </c>
      <c r="C14" s="54">
        <f>'Оценка (Этап III)'!B14</f>
        <v>3</v>
      </c>
      <c r="D14" s="58">
        <v>0.75</v>
      </c>
      <c r="E14" s="58">
        <v>4</v>
      </c>
    </row>
    <row r="15" spans="1:6" ht="15.95" customHeight="1" x14ac:dyDescent="0.2">
      <c r="A15" s="39" t="s">
        <v>24</v>
      </c>
      <c r="B15" s="57">
        <f t="shared" si="0"/>
        <v>11</v>
      </c>
      <c r="C15" s="54">
        <f>'Оценка (Этап III)'!B15</f>
        <v>4.25</v>
      </c>
      <c r="D15" s="58">
        <v>2.75</v>
      </c>
      <c r="E15" s="58">
        <v>4</v>
      </c>
    </row>
    <row r="16" spans="1:6" ht="15.95" customHeight="1" x14ac:dyDescent="0.2">
      <c r="A16" s="39" t="s">
        <v>25</v>
      </c>
      <c r="B16" s="57">
        <f t="shared" si="0"/>
        <v>20</v>
      </c>
      <c r="C16" s="54">
        <f>'Оценка (Этап III)'!B16</f>
        <v>7</v>
      </c>
      <c r="D16" s="58">
        <v>6</v>
      </c>
      <c r="E16" s="58">
        <v>7</v>
      </c>
    </row>
    <row r="17" spans="1:5" ht="15.95" customHeight="1" x14ac:dyDescent="0.2">
      <c r="A17" s="39" t="s">
        <v>26</v>
      </c>
      <c r="B17" s="57">
        <f t="shared" si="0"/>
        <v>4.25</v>
      </c>
      <c r="C17" s="54">
        <f>'Оценка (Этап III)'!B17</f>
        <v>0</v>
      </c>
      <c r="D17" s="58">
        <v>0.25</v>
      </c>
      <c r="E17" s="58">
        <v>4</v>
      </c>
    </row>
    <row r="18" spans="1:5" ht="15.95" customHeight="1" x14ac:dyDescent="0.2">
      <c r="A18" s="39" t="s">
        <v>61</v>
      </c>
      <c r="B18" s="57">
        <f t="shared" si="0"/>
        <v>6</v>
      </c>
      <c r="C18" s="54">
        <f>'Оценка (Этап III)'!B18</f>
        <v>2</v>
      </c>
      <c r="D18" s="58">
        <v>0</v>
      </c>
      <c r="E18" s="58">
        <v>4</v>
      </c>
    </row>
    <row r="19" spans="1:5" ht="15.95" customHeight="1" x14ac:dyDescent="0.2">
      <c r="A19" s="39" t="s">
        <v>27</v>
      </c>
      <c r="B19" s="57">
        <f t="shared" si="0"/>
        <v>5</v>
      </c>
      <c r="C19" s="54">
        <f>'Оценка (Этап III)'!B19</f>
        <v>1</v>
      </c>
      <c r="D19" s="58">
        <v>2</v>
      </c>
      <c r="E19" s="58">
        <v>2</v>
      </c>
    </row>
    <row r="20" spans="1:5" ht="15.95" customHeight="1" x14ac:dyDescent="0.2">
      <c r="A20" s="39" t="s">
        <v>28</v>
      </c>
      <c r="B20" s="57">
        <f t="shared" si="0"/>
        <v>3.5</v>
      </c>
      <c r="C20" s="54">
        <f>'Оценка (Этап III)'!B20</f>
        <v>0</v>
      </c>
      <c r="D20" s="58">
        <v>0.5</v>
      </c>
      <c r="E20" s="58">
        <v>3</v>
      </c>
    </row>
    <row r="21" spans="1:5" ht="15.95" customHeight="1" x14ac:dyDescent="0.2">
      <c r="A21" s="39" t="s">
        <v>372</v>
      </c>
      <c r="B21" s="57">
        <f t="shared" si="0"/>
        <v>14.5</v>
      </c>
      <c r="C21" s="54">
        <f>'Оценка (Этап III)'!B21</f>
        <v>6</v>
      </c>
      <c r="D21" s="58">
        <v>5.5</v>
      </c>
      <c r="E21" s="58">
        <v>3</v>
      </c>
    </row>
    <row r="22" spans="1:5" ht="15.95" customHeight="1" x14ac:dyDescent="0.2">
      <c r="A22" s="39" t="s">
        <v>29</v>
      </c>
      <c r="B22" s="57">
        <f t="shared" si="0"/>
        <v>7.5</v>
      </c>
      <c r="C22" s="54">
        <f>'Оценка (Этап III)'!B22</f>
        <v>2</v>
      </c>
      <c r="D22" s="58">
        <v>0.5</v>
      </c>
      <c r="E22" s="58">
        <v>5</v>
      </c>
    </row>
    <row r="23" spans="1:5" ht="15.95" customHeight="1" x14ac:dyDescent="0.2">
      <c r="A23" s="39" t="s">
        <v>30</v>
      </c>
      <c r="B23" s="57">
        <f t="shared" si="0"/>
        <v>4.25</v>
      </c>
      <c r="C23" s="54">
        <f>'Оценка (Этап III)'!B23</f>
        <v>2</v>
      </c>
      <c r="D23" s="58">
        <v>0.25</v>
      </c>
      <c r="E23" s="58">
        <v>2</v>
      </c>
    </row>
    <row r="24" spans="1:5" ht="15.95" customHeight="1" x14ac:dyDescent="0.2">
      <c r="A24" s="39" t="s">
        <v>31</v>
      </c>
      <c r="B24" s="57">
        <f t="shared" si="0"/>
        <v>7</v>
      </c>
      <c r="C24" s="54">
        <f>'Оценка (Этап III)'!B24</f>
        <v>2.5</v>
      </c>
      <c r="D24" s="58">
        <v>0.5</v>
      </c>
      <c r="E24" s="58">
        <v>4</v>
      </c>
    </row>
    <row r="25" spans="1:5" ht="15.95" customHeight="1" x14ac:dyDescent="0.2">
      <c r="A25" s="39" t="s">
        <v>32</v>
      </c>
      <c r="B25" s="57">
        <f t="shared" si="0"/>
        <v>16.5</v>
      </c>
      <c r="C25" s="54">
        <f>'Оценка (Этап III)'!B25</f>
        <v>7</v>
      </c>
      <c r="D25" s="58">
        <v>5.5</v>
      </c>
      <c r="E25" s="58">
        <v>4</v>
      </c>
    </row>
    <row r="26" spans="1:5" ht="15.95" customHeight="1" x14ac:dyDescent="0.2">
      <c r="A26" s="39" t="s">
        <v>33</v>
      </c>
      <c r="B26" s="57">
        <f t="shared" si="0"/>
        <v>10</v>
      </c>
      <c r="C26" s="54">
        <f>'Оценка (Этап III)'!B26</f>
        <v>2</v>
      </c>
      <c r="D26" s="58">
        <v>5</v>
      </c>
      <c r="E26" s="58">
        <v>3</v>
      </c>
    </row>
    <row r="27" spans="1:5" ht="15.95" customHeight="1" x14ac:dyDescent="0.2">
      <c r="A27" s="39" t="s">
        <v>34</v>
      </c>
      <c r="B27" s="57">
        <f t="shared" si="0"/>
        <v>9.5</v>
      </c>
      <c r="C27" s="54">
        <f>'Оценка (Этап III)'!B27</f>
        <v>5</v>
      </c>
      <c r="D27" s="58">
        <v>0.5</v>
      </c>
      <c r="E27" s="58">
        <v>4</v>
      </c>
    </row>
    <row r="28" spans="1:5" ht="15.95" customHeight="1" x14ac:dyDescent="0.2">
      <c r="A28" s="39" t="s">
        <v>35</v>
      </c>
      <c r="B28" s="57">
        <f t="shared" si="0"/>
        <v>6</v>
      </c>
      <c r="C28" s="54">
        <f>'Оценка (Этап III)'!B28</f>
        <v>1</v>
      </c>
      <c r="D28" s="58">
        <v>1</v>
      </c>
      <c r="E28" s="58">
        <v>4</v>
      </c>
    </row>
    <row r="29" spans="1:5" ht="15.95" customHeight="1" x14ac:dyDescent="0.2">
      <c r="A29" s="39" t="s">
        <v>36</v>
      </c>
      <c r="B29" s="57">
        <f t="shared" si="0"/>
        <v>12</v>
      </c>
      <c r="C29" s="54">
        <f>'Оценка (Этап III)'!B29</f>
        <v>5</v>
      </c>
      <c r="D29" s="58">
        <v>3</v>
      </c>
      <c r="E29" s="58">
        <v>4</v>
      </c>
    </row>
    <row r="30" spans="1:5" ht="15.95" customHeight="1" x14ac:dyDescent="0.2">
      <c r="A30" s="39" t="s">
        <v>37</v>
      </c>
      <c r="B30" s="57">
        <f t="shared" si="0"/>
        <v>11</v>
      </c>
      <c r="C30" s="54">
        <f>'Оценка (Этап III)'!B30</f>
        <v>3</v>
      </c>
      <c r="D30" s="58">
        <v>4</v>
      </c>
      <c r="E30" s="58">
        <v>4</v>
      </c>
    </row>
    <row r="31" spans="1:5" ht="15.95" customHeight="1" x14ac:dyDescent="0.2">
      <c r="A31" s="39" t="s">
        <v>38</v>
      </c>
      <c r="B31" s="57">
        <f t="shared" si="0"/>
        <v>17.5</v>
      </c>
      <c r="C31" s="54">
        <f>'Оценка (Этап III)'!B31</f>
        <v>8</v>
      </c>
      <c r="D31" s="58">
        <v>6.5</v>
      </c>
      <c r="E31" s="58">
        <v>3</v>
      </c>
    </row>
    <row r="32" spans="1:5" ht="15.95" customHeight="1" x14ac:dyDescent="0.2">
      <c r="A32" s="39" t="s">
        <v>39</v>
      </c>
      <c r="B32" s="57">
        <f t="shared" si="0"/>
        <v>8.25</v>
      </c>
      <c r="C32" s="54">
        <f>'Оценка (Этап III)'!B32</f>
        <v>3</v>
      </c>
      <c r="D32" s="58">
        <v>0.25</v>
      </c>
      <c r="E32" s="58">
        <v>5</v>
      </c>
    </row>
    <row r="33" spans="1:5" ht="15.95" customHeight="1" x14ac:dyDescent="0.2">
      <c r="A33" s="39" t="s">
        <v>40</v>
      </c>
      <c r="B33" s="57">
        <f t="shared" si="0"/>
        <v>6</v>
      </c>
      <c r="C33" s="54">
        <f>'Оценка (Этап III)'!B33</f>
        <v>3</v>
      </c>
      <c r="D33" s="58">
        <v>0</v>
      </c>
      <c r="E33" s="58">
        <v>3</v>
      </c>
    </row>
    <row r="34" spans="1:5" ht="15.95" customHeight="1" x14ac:dyDescent="0.2">
      <c r="A34" s="39" t="s">
        <v>41</v>
      </c>
      <c r="B34" s="57">
        <f t="shared" si="0"/>
        <v>14</v>
      </c>
      <c r="C34" s="54">
        <f>'Оценка (Этап III)'!B34</f>
        <v>5</v>
      </c>
      <c r="D34" s="58">
        <v>5</v>
      </c>
      <c r="E34" s="58">
        <v>4</v>
      </c>
    </row>
    <row r="35" spans="1:5" ht="15.95" customHeight="1" x14ac:dyDescent="0.2">
      <c r="A35" s="39" t="s">
        <v>42</v>
      </c>
      <c r="B35" s="57">
        <f t="shared" si="0"/>
        <v>5</v>
      </c>
      <c r="C35" s="54">
        <f>'Оценка (Этап III)'!B35</f>
        <v>2</v>
      </c>
      <c r="D35" s="58">
        <v>0</v>
      </c>
      <c r="E35" s="58">
        <v>3</v>
      </c>
    </row>
    <row r="36" spans="1:5" ht="15.95" customHeight="1" x14ac:dyDescent="0.2">
      <c r="A36" s="39" t="s">
        <v>43</v>
      </c>
      <c r="B36" s="57">
        <f t="shared" si="0"/>
        <v>21.25</v>
      </c>
      <c r="C36" s="54">
        <f>'Оценка (Этап III)'!B36</f>
        <v>7</v>
      </c>
      <c r="D36" s="58">
        <v>7.25</v>
      </c>
      <c r="E36" s="58">
        <v>7</v>
      </c>
    </row>
    <row r="37" spans="1:5" ht="15.95" customHeight="1" x14ac:dyDescent="0.2">
      <c r="A37" s="39" t="s">
        <v>44</v>
      </c>
      <c r="B37" s="57">
        <f t="shared" si="0"/>
        <v>7.5</v>
      </c>
      <c r="C37" s="54">
        <f>'Оценка (Этап III)'!B37</f>
        <v>2</v>
      </c>
      <c r="D37" s="58">
        <v>2.5</v>
      </c>
      <c r="E37" s="58">
        <v>3</v>
      </c>
    </row>
    <row r="38" spans="1:5" ht="15.95" customHeight="1" x14ac:dyDescent="0.2">
      <c r="A38" s="39" t="s">
        <v>45</v>
      </c>
      <c r="B38" s="57">
        <f t="shared" si="0"/>
        <v>10.5</v>
      </c>
      <c r="C38" s="54">
        <f>'Оценка (Этап III)'!B38</f>
        <v>2.5</v>
      </c>
      <c r="D38" s="58">
        <v>2</v>
      </c>
      <c r="E38" s="58">
        <v>6</v>
      </c>
    </row>
    <row r="39" spans="1:5" ht="15.95" customHeight="1" x14ac:dyDescent="0.2">
      <c r="A39" s="39" t="s">
        <v>46</v>
      </c>
      <c r="B39" s="57">
        <f t="shared" si="0"/>
        <v>14.25</v>
      </c>
      <c r="C39" s="54">
        <f>'Оценка (Этап III)'!B39</f>
        <v>6.5</v>
      </c>
      <c r="D39" s="58">
        <v>4.75</v>
      </c>
      <c r="E39" s="58">
        <v>3</v>
      </c>
    </row>
    <row r="40" spans="1:5" ht="15.95" customHeight="1" x14ac:dyDescent="0.2">
      <c r="A40" s="39" t="s">
        <v>47</v>
      </c>
      <c r="B40" s="57">
        <f t="shared" si="0"/>
        <v>10</v>
      </c>
      <c r="C40" s="54">
        <f>'Оценка (Этап III)'!B40</f>
        <v>5.5</v>
      </c>
      <c r="D40" s="58">
        <v>1.5</v>
      </c>
      <c r="E40" s="58">
        <v>3</v>
      </c>
    </row>
    <row r="41" spans="1:5" ht="15.95" customHeight="1" x14ac:dyDescent="0.2">
      <c r="A41" s="39" t="s">
        <v>48</v>
      </c>
      <c r="B41" s="57">
        <f t="shared" si="0"/>
        <v>11.5</v>
      </c>
      <c r="C41" s="54">
        <f>'Оценка (Этап III)'!B41</f>
        <v>3.5</v>
      </c>
      <c r="D41" s="58">
        <v>3</v>
      </c>
      <c r="E41" s="58">
        <v>5</v>
      </c>
    </row>
    <row r="42" spans="1:5" ht="15.95" customHeight="1" x14ac:dyDescent="0.2">
      <c r="A42" s="39" t="s">
        <v>49</v>
      </c>
      <c r="B42" s="57">
        <f t="shared" si="0"/>
        <v>9.5</v>
      </c>
      <c r="C42" s="54">
        <f>'Оценка (Этап III)'!B42</f>
        <v>3</v>
      </c>
      <c r="D42" s="58">
        <v>3.5</v>
      </c>
      <c r="E42" s="58">
        <v>3</v>
      </c>
    </row>
    <row r="43" spans="1:5" ht="15.95" customHeight="1" x14ac:dyDescent="0.2">
      <c r="A43" s="39" t="s">
        <v>51</v>
      </c>
      <c r="B43" s="57">
        <f t="shared" si="0"/>
        <v>11.75</v>
      </c>
      <c r="C43" s="54">
        <f>'Оценка (Этап III)'!B43</f>
        <v>6</v>
      </c>
      <c r="D43" s="58">
        <v>2.75</v>
      </c>
      <c r="E43" s="58">
        <v>3</v>
      </c>
    </row>
    <row r="44" spans="1:5" ht="15.95" customHeight="1" x14ac:dyDescent="0.2">
      <c r="A44" s="39" t="s">
        <v>52</v>
      </c>
      <c r="B44" s="57">
        <f t="shared" si="0"/>
        <v>8.25</v>
      </c>
      <c r="C44" s="54">
        <f>'Оценка (Этап III)'!B44</f>
        <v>2.75</v>
      </c>
      <c r="D44" s="58">
        <v>0.5</v>
      </c>
      <c r="E44" s="58">
        <v>5</v>
      </c>
    </row>
    <row r="45" spans="1:5" ht="15.95" customHeight="1" x14ac:dyDescent="0.2">
      <c r="A45" s="39" t="s">
        <v>53</v>
      </c>
      <c r="B45" s="57">
        <f t="shared" si="0"/>
        <v>18</v>
      </c>
      <c r="C45" s="54">
        <f>'Оценка (Этап III)'!B45</f>
        <v>7</v>
      </c>
      <c r="D45" s="58">
        <v>6</v>
      </c>
      <c r="E45" s="58">
        <v>5</v>
      </c>
    </row>
    <row r="46" spans="1:5" ht="15.95" customHeight="1" x14ac:dyDescent="0.2">
      <c r="A46" s="39" t="s">
        <v>50</v>
      </c>
      <c r="B46" s="57">
        <f t="shared" si="0"/>
        <v>4.75</v>
      </c>
      <c r="C46" s="54">
        <f>'Оценка (Этап III)'!B46</f>
        <v>1.5</v>
      </c>
      <c r="D46" s="58">
        <v>0.25</v>
      </c>
      <c r="E46" s="58">
        <v>3</v>
      </c>
    </row>
    <row r="47" spans="1:5" ht="15.95" customHeight="1" x14ac:dyDescent="0.2">
      <c r="A47" s="39" t="s">
        <v>54</v>
      </c>
      <c r="B47" s="57">
        <f t="shared" si="0"/>
        <v>8.75</v>
      </c>
      <c r="C47" s="54">
        <f>'Оценка (Этап III)'!B47</f>
        <v>3.25</v>
      </c>
      <c r="D47" s="58">
        <v>2</v>
      </c>
      <c r="E47" s="58">
        <v>3.5</v>
      </c>
    </row>
    <row r="48" spans="1:5" ht="15.95" customHeight="1" x14ac:dyDescent="0.2">
      <c r="A48" s="39" t="s">
        <v>55</v>
      </c>
      <c r="B48" s="57">
        <f t="shared" si="0"/>
        <v>8.5</v>
      </c>
      <c r="C48" s="54">
        <f>'Оценка (Этап III)'!B48</f>
        <v>3</v>
      </c>
      <c r="D48" s="58">
        <v>2.5</v>
      </c>
      <c r="E48" s="58">
        <v>3</v>
      </c>
    </row>
    <row r="49" spans="1:5" ht="15.95" customHeight="1" x14ac:dyDescent="0.2">
      <c r="A49" s="39" t="s">
        <v>56</v>
      </c>
      <c r="B49" s="57">
        <f t="shared" si="0"/>
        <v>12.25</v>
      </c>
      <c r="C49" s="54">
        <f>'Оценка (Этап III)'!B49</f>
        <v>3</v>
      </c>
      <c r="D49" s="58">
        <v>3.25</v>
      </c>
      <c r="E49" s="58">
        <v>6</v>
      </c>
    </row>
  </sheetData>
  <mergeCells count="1">
    <mergeCell ref="A1:E1"/>
  </mergeCells>
  <pageMargins left="1.299212598425197" right="0.70866141732283472" top="0.35433070866141736"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view="pageBreakPreview" topLeftCell="A2" zoomScaleNormal="100" zoomScaleSheetLayoutView="100" zoomScalePageLayoutView="70" workbookViewId="0">
      <selection activeCell="A9" sqref="A9"/>
    </sheetView>
  </sheetViews>
  <sheetFormatPr defaultRowHeight="12.75" x14ac:dyDescent="0.2"/>
  <cols>
    <col min="1" max="1" width="27" style="22" customWidth="1"/>
    <col min="2" max="2" width="12.7109375" style="22" customWidth="1"/>
    <col min="3" max="3" width="26.28515625" style="22" customWidth="1"/>
    <col min="4" max="4" width="28" style="22" customWidth="1"/>
    <col min="5" max="5" width="24.5703125" style="22" customWidth="1"/>
    <col min="6" max="6" width="19.85546875" style="22" customWidth="1"/>
    <col min="7" max="7" width="18.5703125" style="22" customWidth="1"/>
    <col min="8" max="8" width="30" style="22" customWidth="1"/>
    <col min="9" max="16384" width="9.140625" style="22"/>
  </cols>
  <sheetData>
    <row r="1" spans="1:9" ht="16.5" customHeight="1" x14ac:dyDescent="0.2">
      <c r="A1" s="154" t="s">
        <v>458</v>
      </c>
      <c r="B1" s="154"/>
      <c r="C1" s="154"/>
      <c r="D1" s="154"/>
      <c r="E1" s="154"/>
      <c r="F1" s="154"/>
      <c r="G1" s="154"/>
      <c r="H1" s="154"/>
    </row>
    <row r="2" spans="1:9" ht="18.75" customHeight="1" x14ac:dyDescent="0.2">
      <c r="A2" s="4" t="s">
        <v>0</v>
      </c>
      <c r="B2" s="140" t="s">
        <v>460</v>
      </c>
      <c r="C2" s="24"/>
      <c r="D2" s="18"/>
      <c r="E2" s="18"/>
      <c r="F2" s="18"/>
      <c r="G2" s="18"/>
      <c r="H2" s="18"/>
    </row>
    <row r="3" spans="1:9" ht="105.75" customHeight="1" x14ac:dyDescent="0.2">
      <c r="A3" s="86" t="s">
        <v>59</v>
      </c>
      <c r="B3" s="86" t="s">
        <v>113</v>
      </c>
      <c r="C3" s="86"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86"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86"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86" t="str">
        <f>'Показатель 6.2'!A1</f>
        <v xml:space="preserve">6.2. Ежеквартальные сведения об исполнении бюджета муниципального образования </v>
      </c>
      <c r="G3" s="86" t="str">
        <f>'Показатель 6.3'!A1</f>
        <v xml:space="preserve">6.3. Ежеквартальные сведения об объеме муниципального долга муниципального образования </v>
      </c>
      <c r="H3" s="86"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56"/>
    </row>
    <row r="4" spans="1:9" ht="15.95" customHeight="1" x14ac:dyDescent="0.2">
      <c r="A4" s="136" t="s">
        <v>1</v>
      </c>
      <c r="B4" s="87" t="s">
        <v>2</v>
      </c>
      <c r="C4" s="87" t="s">
        <v>2</v>
      </c>
      <c r="D4" s="137" t="s">
        <v>2</v>
      </c>
      <c r="E4" s="137" t="s">
        <v>2</v>
      </c>
      <c r="F4" s="137" t="s">
        <v>2</v>
      </c>
      <c r="G4" s="137" t="s">
        <v>2</v>
      </c>
      <c r="H4" s="137" t="s">
        <v>2</v>
      </c>
    </row>
    <row r="5" spans="1:9" ht="15.95" customHeight="1" x14ac:dyDescent="0.2">
      <c r="A5" s="136" t="s">
        <v>63</v>
      </c>
      <c r="B5" s="139">
        <f>SUM(C5:H5)</f>
        <v>10</v>
      </c>
      <c r="C5" s="138">
        <f>'Методика III этап'!C9</f>
        <v>2</v>
      </c>
      <c r="D5" s="138">
        <f>'Методика III этап'!C13</f>
        <v>2</v>
      </c>
      <c r="E5" s="138">
        <f>'Методика III этап'!C19</f>
        <v>1</v>
      </c>
      <c r="F5" s="138">
        <f>'Методика III этап'!C23</f>
        <v>2</v>
      </c>
      <c r="G5" s="138">
        <f>'Методика III этап'!C28</f>
        <v>1</v>
      </c>
      <c r="H5" s="138">
        <f>'Методика III этап'!C33</f>
        <v>2</v>
      </c>
    </row>
    <row r="6" spans="1:9" s="52" customFormat="1" ht="15.95" customHeight="1" x14ac:dyDescent="0.2">
      <c r="A6" s="101" t="s">
        <v>461</v>
      </c>
      <c r="B6" s="131"/>
      <c r="C6" s="132"/>
      <c r="D6" s="133"/>
      <c r="E6" s="133"/>
      <c r="F6" s="133"/>
      <c r="G6" s="133"/>
      <c r="H6" s="133"/>
    </row>
    <row r="7" spans="1:9" ht="23.25" customHeight="1" x14ac:dyDescent="0.2">
      <c r="A7" s="39" t="s">
        <v>18</v>
      </c>
      <c r="B7" s="57">
        <f>SUM(C7:H7)</f>
        <v>3</v>
      </c>
      <c r="C7" s="54">
        <f>'Показатель 5.1'!J8</f>
        <v>1</v>
      </c>
      <c r="D7" s="58">
        <f>'Показатель 5.2'!J9</f>
        <v>0</v>
      </c>
      <c r="E7" s="58">
        <f>'Показатель 6.1'!J8</f>
        <v>1</v>
      </c>
      <c r="F7" s="58">
        <f>'Показатель 6.2'!J9</f>
        <v>0</v>
      </c>
      <c r="G7" s="58">
        <f>'Показатель 6.3'!J8</f>
        <v>1</v>
      </c>
      <c r="H7" s="58">
        <f>'Показатель 7.1'!J9</f>
        <v>0</v>
      </c>
    </row>
    <row r="8" spans="1:9" ht="15.95" customHeight="1" x14ac:dyDescent="0.2">
      <c r="A8" s="39" t="s">
        <v>19</v>
      </c>
      <c r="B8" s="57">
        <f>SUM(C8:H8)</f>
        <v>3</v>
      </c>
      <c r="C8" s="54">
        <f>'Показатель 5.1'!J9</f>
        <v>0</v>
      </c>
      <c r="D8" s="58">
        <f>'Показатель 5.2'!J10</f>
        <v>0</v>
      </c>
      <c r="E8" s="58">
        <f>'Показатель 6.1'!J9</f>
        <v>0</v>
      </c>
      <c r="F8" s="58">
        <f>'Показатель 6.2'!J10</f>
        <v>1</v>
      </c>
      <c r="G8" s="58">
        <f>'Показатель 6.3'!J9</f>
        <v>0</v>
      </c>
      <c r="H8" s="58">
        <f>'Показатель 7.1'!J10</f>
        <v>2</v>
      </c>
    </row>
    <row r="9" spans="1:9" ht="15.95" customHeight="1" x14ac:dyDescent="0.2">
      <c r="A9" s="39" t="s">
        <v>466</v>
      </c>
      <c r="B9" s="57">
        <f>SUM(C9:H9)</f>
        <v>5</v>
      </c>
      <c r="C9" s="54">
        <f>'Показатель 5.1'!J10</f>
        <v>2</v>
      </c>
      <c r="D9" s="58">
        <f>'Показатель 5.2'!J11</f>
        <v>1</v>
      </c>
      <c r="E9" s="58">
        <f>'Показатель 6.1'!J10</f>
        <v>0</v>
      </c>
      <c r="F9" s="58">
        <f>'Показатель 6.2'!J11</f>
        <v>0</v>
      </c>
      <c r="G9" s="58">
        <f>'Показатель 6.3'!J10</f>
        <v>1</v>
      </c>
      <c r="H9" s="58">
        <f>'Показатель 7.1'!J11</f>
        <v>1</v>
      </c>
    </row>
    <row r="10" spans="1:9" ht="15.95" customHeight="1" x14ac:dyDescent="0.2">
      <c r="A10" s="39" t="s">
        <v>20</v>
      </c>
      <c r="B10" s="57">
        <f>SUM(C10:H10)</f>
        <v>0</v>
      </c>
      <c r="C10" s="54">
        <f>'Показатель 5.1'!J11</f>
        <v>0</v>
      </c>
      <c r="D10" s="58">
        <f>'Показатель 5.2'!J12</f>
        <v>0</v>
      </c>
      <c r="E10" s="58">
        <f>'Показатель 6.1'!J11</f>
        <v>0</v>
      </c>
      <c r="F10" s="58">
        <f>'Показатель 6.2'!J12</f>
        <v>0</v>
      </c>
      <c r="G10" s="58">
        <f>'Показатель 6.3'!J11</f>
        <v>0</v>
      </c>
      <c r="H10" s="58">
        <f>'Показатель 7.1'!J12</f>
        <v>0</v>
      </c>
    </row>
    <row r="11" spans="1:9" s="52" customFormat="1" ht="15.95" customHeight="1" x14ac:dyDescent="0.2">
      <c r="A11" s="101" t="s">
        <v>60</v>
      </c>
      <c r="B11" s="131"/>
      <c r="C11" s="134"/>
      <c r="D11" s="135"/>
      <c r="E11" s="135"/>
      <c r="F11" s="135"/>
      <c r="G11" s="135"/>
      <c r="H11" s="135"/>
    </row>
    <row r="12" spans="1:9" ht="15.95" customHeight="1" x14ac:dyDescent="0.2">
      <c r="A12" s="39" t="s">
        <v>21</v>
      </c>
      <c r="B12" s="57">
        <f t="shared" ref="B12:B49" si="0">SUM(C12:H12)</f>
        <v>2</v>
      </c>
      <c r="C12" s="54">
        <f>'Показатель 5.1'!J13</f>
        <v>2</v>
      </c>
      <c r="D12" s="58">
        <f>'Показатель 5.2'!J14</f>
        <v>0</v>
      </c>
      <c r="E12" s="58">
        <f>'Показатель 6.1'!J13</f>
        <v>0</v>
      </c>
      <c r="F12" s="58">
        <f>'Показатель 6.2'!J14</f>
        <v>0</v>
      </c>
      <c r="G12" s="58">
        <f>'Показатель 6.3'!J13</f>
        <v>0</v>
      </c>
      <c r="H12" s="58">
        <f>'Показатель 7.1'!J14</f>
        <v>0</v>
      </c>
    </row>
    <row r="13" spans="1:9" ht="15.95" customHeight="1" x14ac:dyDescent="0.2">
      <c r="A13" s="39" t="s">
        <v>23</v>
      </c>
      <c r="B13" s="57">
        <f t="shared" si="0"/>
        <v>2</v>
      </c>
      <c r="C13" s="54">
        <f>'Показатель 5.1'!J14</f>
        <v>1</v>
      </c>
      <c r="D13" s="58">
        <f>'Показатель 5.2'!J15</f>
        <v>1</v>
      </c>
      <c r="E13" s="58">
        <f>'Показатель 6.1'!J14</f>
        <v>0</v>
      </c>
      <c r="F13" s="58">
        <f>'Показатель 6.2'!J15</f>
        <v>0</v>
      </c>
      <c r="G13" s="58">
        <f>'Показатель 6.3'!J14</f>
        <v>0</v>
      </c>
      <c r="H13" s="58">
        <f>'Показатель 7.1'!J15</f>
        <v>0</v>
      </c>
    </row>
    <row r="14" spans="1:9" ht="15.95" customHeight="1" x14ac:dyDescent="0.2">
      <c r="A14" s="39" t="s">
        <v>22</v>
      </c>
      <c r="B14" s="57">
        <f t="shared" si="0"/>
        <v>3</v>
      </c>
      <c r="C14" s="54">
        <f>'Показатель 5.1'!J15</f>
        <v>2</v>
      </c>
      <c r="D14" s="58">
        <f>'Показатель 5.2'!J16</f>
        <v>0.5</v>
      </c>
      <c r="E14" s="58">
        <f>'Показатель 6.1'!J15</f>
        <v>0.5</v>
      </c>
      <c r="F14" s="58">
        <f>'Показатель 6.2'!J16</f>
        <v>0</v>
      </c>
      <c r="G14" s="58">
        <f>'Показатель 6.3'!J15</f>
        <v>0</v>
      </c>
      <c r="H14" s="58">
        <f>'Показатель 7.1'!J16</f>
        <v>0</v>
      </c>
    </row>
    <row r="15" spans="1:9" ht="15.95" customHeight="1" x14ac:dyDescent="0.2">
      <c r="A15" s="39" t="s">
        <v>24</v>
      </c>
      <c r="B15" s="57">
        <f t="shared" si="0"/>
        <v>4.25</v>
      </c>
      <c r="C15" s="54">
        <f>'Показатель 5.1'!J16</f>
        <v>2</v>
      </c>
      <c r="D15" s="58">
        <f>'Показатель 5.2'!J17</f>
        <v>2</v>
      </c>
      <c r="E15" s="58">
        <f>'Показатель 6.1'!J16</f>
        <v>0.25</v>
      </c>
      <c r="F15" s="58">
        <f>'Показатель 6.2'!J17</f>
        <v>0</v>
      </c>
      <c r="G15" s="58">
        <f>'Показатель 6.3'!J16</f>
        <v>0</v>
      </c>
      <c r="H15" s="58">
        <f>'Показатель 7.1'!J17</f>
        <v>0</v>
      </c>
    </row>
    <row r="16" spans="1:9" ht="15.95" customHeight="1" x14ac:dyDescent="0.2">
      <c r="A16" s="39" t="s">
        <v>25</v>
      </c>
      <c r="B16" s="57">
        <f t="shared" si="0"/>
        <v>7</v>
      </c>
      <c r="C16" s="54">
        <f>'Показатель 5.1'!J17</f>
        <v>2</v>
      </c>
      <c r="D16" s="58">
        <f>'Показатель 5.2'!J18</f>
        <v>1</v>
      </c>
      <c r="E16" s="58">
        <f>'Показатель 6.1'!J17</f>
        <v>1</v>
      </c>
      <c r="F16" s="58">
        <f>'Показатель 6.2'!J18</f>
        <v>1</v>
      </c>
      <c r="G16" s="58">
        <f>'Показатель 6.3'!J17</f>
        <v>1</v>
      </c>
      <c r="H16" s="58">
        <f>'Показатель 7.1'!J18</f>
        <v>1</v>
      </c>
    </row>
    <row r="17" spans="1:8" ht="15.95" customHeight="1" x14ac:dyDescent="0.2">
      <c r="A17" s="39" t="s">
        <v>26</v>
      </c>
      <c r="B17" s="57">
        <f t="shared" si="0"/>
        <v>0</v>
      </c>
      <c r="C17" s="54">
        <f>'Показатель 5.1'!J18</f>
        <v>0</v>
      </c>
      <c r="D17" s="58">
        <f>'Показатель 5.2'!J19</f>
        <v>0</v>
      </c>
      <c r="E17" s="58">
        <f>'Показатель 6.1'!J18</f>
        <v>0</v>
      </c>
      <c r="F17" s="58">
        <f>'Показатель 6.2'!J19</f>
        <v>0</v>
      </c>
      <c r="G17" s="58">
        <f>'Показатель 6.3'!J18</f>
        <v>0</v>
      </c>
      <c r="H17" s="58">
        <f>'Показатель 7.1'!J19</f>
        <v>0</v>
      </c>
    </row>
    <row r="18" spans="1:8" ht="15.95" customHeight="1" x14ac:dyDescent="0.2">
      <c r="A18" s="39" t="s">
        <v>61</v>
      </c>
      <c r="B18" s="57">
        <f t="shared" si="0"/>
        <v>2</v>
      </c>
      <c r="C18" s="54">
        <f>'Показатель 5.1'!J19</f>
        <v>2</v>
      </c>
      <c r="D18" s="58">
        <f>'Показатель 5.2'!J20</f>
        <v>0</v>
      </c>
      <c r="E18" s="58">
        <f>'Показатель 6.1'!J19</f>
        <v>0</v>
      </c>
      <c r="F18" s="58">
        <f>'Показатель 6.2'!J20</f>
        <v>0</v>
      </c>
      <c r="G18" s="58">
        <f>'Показатель 6.3'!J19</f>
        <v>0</v>
      </c>
      <c r="H18" s="58">
        <f>'Показатель 7.1'!J20</f>
        <v>0</v>
      </c>
    </row>
    <row r="19" spans="1:8" ht="15.95" customHeight="1" x14ac:dyDescent="0.2">
      <c r="A19" s="39" t="s">
        <v>27</v>
      </c>
      <c r="B19" s="57">
        <f t="shared" si="0"/>
        <v>1</v>
      </c>
      <c r="C19" s="54">
        <f>'Показатель 5.1'!J20</f>
        <v>1</v>
      </c>
      <c r="D19" s="58">
        <f>'Показатель 5.2'!J21</f>
        <v>0</v>
      </c>
      <c r="E19" s="58">
        <f>'Показатель 6.1'!J20</f>
        <v>0</v>
      </c>
      <c r="F19" s="58">
        <f>'Показатель 6.2'!J21</f>
        <v>0</v>
      </c>
      <c r="G19" s="58">
        <f>'Показатель 6.3'!J20</f>
        <v>0</v>
      </c>
      <c r="H19" s="58">
        <f>'Показатель 7.1'!J21</f>
        <v>0</v>
      </c>
    </row>
    <row r="20" spans="1:8" ht="15.95" customHeight="1" x14ac:dyDescent="0.2">
      <c r="A20" s="39" t="s">
        <v>28</v>
      </c>
      <c r="B20" s="57">
        <f t="shared" si="0"/>
        <v>0</v>
      </c>
      <c r="C20" s="54">
        <f>'Показатель 5.1'!J21</f>
        <v>0</v>
      </c>
      <c r="D20" s="58">
        <f>'Показатель 5.2'!J22</f>
        <v>0</v>
      </c>
      <c r="E20" s="58">
        <f>'Показатель 6.1'!J21</f>
        <v>0</v>
      </c>
      <c r="F20" s="58">
        <f>'Показатель 6.2'!J22</f>
        <v>0</v>
      </c>
      <c r="G20" s="58">
        <f>'Показатель 6.3'!J21</f>
        <v>0</v>
      </c>
      <c r="H20" s="58">
        <f>'Показатель 7.1'!J22</f>
        <v>0</v>
      </c>
    </row>
    <row r="21" spans="1:8" ht="15.95" customHeight="1" x14ac:dyDescent="0.2">
      <c r="A21" s="39" t="s">
        <v>372</v>
      </c>
      <c r="B21" s="57">
        <f t="shared" si="0"/>
        <v>6</v>
      </c>
      <c r="C21" s="54">
        <f>'Показатель 5.1'!J22</f>
        <v>2</v>
      </c>
      <c r="D21" s="58">
        <f>'Показатель 5.2'!J23</f>
        <v>1</v>
      </c>
      <c r="E21" s="58">
        <f>'Показатель 6.1'!J22</f>
        <v>0</v>
      </c>
      <c r="F21" s="58">
        <f>'Показатель 6.2'!J23</f>
        <v>2</v>
      </c>
      <c r="G21" s="58">
        <f>'Показатель 6.3'!J22</f>
        <v>1</v>
      </c>
      <c r="H21" s="58">
        <f>'Показатель 7.1'!J23</f>
        <v>0</v>
      </c>
    </row>
    <row r="22" spans="1:8" ht="15.95" customHeight="1" x14ac:dyDescent="0.2">
      <c r="A22" s="39" t="s">
        <v>29</v>
      </c>
      <c r="B22" s="57">
        <f t="shared" si="0"/>
        <v>2</v>
      </c>
      <c r="C22" s="54">
        <f>'Показатель 5.1'!J23</f>
        <v>2</v>
      </c>
      <c r="D22" s="58">
        <f>'Показатель 5.2'!J24</f>
        <v>0</v>
      </c>
      <c r="E22" s="58">
        <f>'Показатель 6.1'!J23</f>
        <v>0</v>
      </c>
      <c r="F22" s="58">
        <f>'Показатель 6.2'!J24</f>
        <v>0</v>
      </c>
      <c r="G22" s="58">
        <f>'Показатель 6.3'!J23</f>
        <v>0</v>
      </c>
      <c r="H22" s="58">
        <f>'Показатель 7.1'!J24</f>
        <v>0</v>
      </c>
    </row>
    <row r="23" spans="1:8" ht="15.95" customHeight="1" x14ac:dyDescent="0.2">
      <c r="A23" s="39" t="s">
        <v>30</v>
      </c>
      <c r="B23" s="57">
        <f t="shared" si="0"/>
        <v>2</v>
      </c>
      <c r="C23" s="54">
        <f>'Показатель 5.1'!J24</f>
        <v>2</v>
      </c>
      <c r="D23" s="58">
        <f>'Показатель 5.2'!J25</f>
        <v>0</v>
      </c>
      <c r="E23" s="58">
        <f>'Показатель 6.1'!J24</f>
        <v>0</v>
      </c>
      <c r="F23" s="58">
        <f>'Показатель 6.2'!J25</f>
        <v>0</v>
      </c>
      <c r="G23" s="58">
        <f>'Показатель 6.3'!J24</f>
        <v>0</v>
      </c>
      <c r="H23" s="58">
        <f>'Показатель 7.1'!J25</f>
        <v>0</v>
      </c>
    </row>
    <row r="24" spans="1:8" ht="15.95" customHeight="1" x14ac:dyDescent="0.2">
      <c r="A24" s="39" t="s">
        <v>31</v>
      </c>
      <c r="B24" s="57">
        <f t="shared" si="0"/>
        <v>2.5</v>
      </c>
      <c r="C24" s="54">
        <f>'Показатель 5.1'!J25</f>
        <v>2</v>
      </c>
      <c r="D24" s="58">
        <f>'Показатель 5.2'!J26</f>
        <v>0</v>
      </c>
      <c r="E24" s="58">
        <f>'Показатель 6.1'!J25</f>
        <v>0.5</v>
      </c>
      <c r="F24" s="58">
        <f>'Показатель 6.2'!J26</f>
        <v>0</v>
      </c>
      <c r="G24" s="58">
        <f>'Показатель 6.3'!J25</f>
        <v>0</v>
      </c>
      <c r="H24" s="58">
        <f>'Показатель 7.1'!J26</f>
        <v>0</v>
      </c>
    </row>
    <row r="25" spans="1:8" ht="15.95" customHeight="1" x14ac:dyDescent="0.2">
      <c r="A25" s="39" t="s">
        <v>32</v>
      </c>
      <c r="B25" s="57">
        <f t="shared" si="0"/>
        <v>7</v>
      </c>
      <c r="C25" s="54">
        <f>'Показатель 5.1'!J26</f>
        <v>2</v>
      </c>
      <c r="D25" s="58">
        <f>'Показатель 5.2'!J27</f>
        <v>1</v>
      </c>
      <c r="E25" s="58">
        <f>'Показатель 6.1'!J26</f>
        <v>1</v>
      </c>
      <c r="F25" s="58">
        <f>'Показатель 6.2'!J27</f>
        <v>2</v>
      </c>
      <c r="G25" s="58">
        <f>'Показатель 6.3'!J26</f>
        <v>1</v>
      </c>
      <c r="H25" s="58">
        <f>'Показатель 7.1'!J27</f>
        <v>0</v>
      </c>
    </row>
    <row r="26" spans="1:8" ht="15.95" customHeight="1" x14ac:dyDescent="0.2">
      <c r="A26" s="39" t="s">
        <v>33</v>
      </c>
      <c r="B26" s="57">
        <f t="shared" si="0"/>
        <v>2</v>
      </c>
      <c r="C26" s="54">
        <f>'Показатель 5.1'!J27</f>
        <v>2</v>
      </c>
      <c r="D26" s="58">
        <f>'Показатель 5.2'!J28</f>
        <v>0</v>
      </c>
      <c r="E26" s="58">
        <f>'Показатель 6.1'!J27</f>
        <v>0</v>
      </c>
      <c r="F26" s="58">
        <f>'Показатель 6.2'!J28</f>
        <v>0</v>
      </c>
      <c r="G26" s="58">
        <f>'Показатель 6.3'!J27</f>
        <v>0</v>
      </c>
      <c r="H26" s="58">
        <f>'Показатель 7.1'!J28</f>
        <v>0</v>
      </c>
    </row>
    <row r="27" spans="1:8" ht="15.95" customHeight="1" x14ac:dyDescent="0.2">
      <c r="A27" s="39" t="s">
        <v>34</v>
      </c>
      <c r="B27" s="57">
        <f t="shared" si="0"/>
        <v>5</v>
      </c>
      <c r="C27" s="54">
        <f>'Показатель 5.1'!J28</f>
        <v>2</v>
      </c>
      <c r="D27" s="58">
        <f>'Показатель 5.2'!J29</f>
        <v>0</v>
      </c>
      <c r="E27" s="58">
        <f>'Показатель 6.1'!J28</f>
        <v>0</v>
      </c>
      <c r="F27" s="58">
        <f>'Показатель 6.2'!J29</f>
        <v>2</v>
      </c>
      <c r="G27" s="58">
        <f>'Показатель 6.3'!J28</f>
        <v>1</v>
      </c>
      <c r="H27" s="58">
        <f>'Показатель 7.1'!J29</f>
        <v>0</v>
      </c>
    </row>
    <row r="28" spans="1:8" ht="15.95" customHeight="1" x14ac:dyDescent="0.2">
      <c r="A28" s="39" t="s">
        <v>35</v>
      </c>
      <c r="B28" s="57">
        <f t="shared" si="0"/>
        <v>1</v>
      </c>
      <c r="C28" s="54">
        <f>'Показатель 5.1'!J29</f>
        <v>1</v>
      </c>
      <c r="D28" s="58">
        <f>'Показатель 5.2'!J30</f>
        <v>0</v>
      </c>
      <c r="E28" s="58">
        <f>'Показатель 6.1'!J29</f>
        <v>0</v>
      </c>
      <c r="F28" s="58">
        <f>'Показатель 6.2'!J30</f>
        <v>0</v>
      </c>
      <c r="G28" s="58">
        <f>'Показатель 6.3'!J29</f>
        <v>0</v>
      </c>
      <c r="H28" s="58">
        <f>'Показатель 7.1'!J30</f>
        <v>0</v>
      </c>
    </row>
    <row r="29" spans="1:8" ht="15.95" customHeight="1" x14ac:dyDescent="0.2">
      <c r="A29" s="39" t="s">
        <v>36</v>
      </c>
      <c r="B29" s="57">
        <f t="shared" si="0"/>
        <v>5</v>
      </c>
      <c r="C29" s="54">
        <f>'Показатель 5.1'!J30</f>
        <v>2</v>
      </c>
      <c r="D29" s="58">
        <f>'Показатель 5.2'!J31</f>
        <v>1</v>
      </c>
      <c r="E29" s="58">
        <f>'Показатель 6.1'!J30</f>
        <v>0</v>
      </c>
      <c r="F29" s="58">
        <f>'Показатель 6.2'!J31</f>
        <v>1</v>
      </c>
      <c r="G29" s="58">
        <f>'Показатель 6.3'!J30</f>
        <v>1</v>
      </c>
      <c r="H29" s="58">
        <f>'Показатель 7.1'!J31</f>
        <v>0</v>
      </c>
    </row>
    <row r="30" spans="1:8" ht="15.95" customHeight="1" x14ac:dyDescent="0.2">
      <c r="A30" s="39" t="s">
        <v>37</v>
      </c>
      <c r="B30" s="57">
        <f t="shared" si="0"/>
        <v>3</v>
      </c>
      <c r="C30" s="54">
        <f>'Показатель 5.1'!J31</f>
        <v>2</v>
      </c>
      <c r="D30" s="58">
        <f>'Показатель 5.2'!J32</f>
        <v>1</v>
      </c>
      <c r="E30" s="58">
        <f>'Показатель 6.1'!J31</f>
        <v>0</v>
      </c>
      <c r="F30" s="58">
        <f>'Показатель 6.2'!J32</f>
        <v>0</v>
      </c>
      <c r="G30" s="58">
        <f>'Показатель 6.3'!J31</f>
        <v>0</v>
      </c>
      <c r="H30" s="58">
        <f>'Показатель 7.1'!J32</f>
        <v>0</v>
      </c>
    </row>
    <row r="31" spans="1:8" ht="15.95" customHeight="1" x14ac:dyDescent="0.2">
      <c r="A31" s="39" t="s">
        <v>38</v>
      </c>
      <c r="B31" s="57">
        <f t="shared" si="0"/>
        <v>8</v>
      </c>
      <c r="C31" s="54">
        <f>'Показатель 5.1'!J32</f>
        <v>2</v>
      </c>
      <c r="D31" s="58">
        <f>'Показатель 5.2'!J33</f>
        <v>2</v>
      </c>
      <c r="E31" s="58">
        <f>'Показатель 6.1'!J32</f>
        <v>1</v>
      </c>
      <c r="F31" s="58">
        <f>'Показатель 6.2'!J33</f>
        <v>2</v>
      </c>
      <c r="G31" s="58">
        <f>'Показатель 6.3'!J32</f>
        <v>1</v>
      </c>
      <c r="H31" s="58">
        <f>'Показатель 7.1'!J33</f>
        <v>0</v>
      </c>
    </row>
    <row r="32" spans="1:8" ht="15.95" customHeight="1" x14ac:dyDescent="0.2">
      <c r="A32" s="39" t="s">
        <v>39</v>
      </c>
      <c r="B32" s="57">
        <f t="shared" si="0"/>
        <v>3</v>
      </c>
      <c r="C32" s="54">
        <f>'Показатель 5.1'!J33</f>
        <v>2</v>
      </c>
      <c r="D32" s="58">
        <f>'Показатель 5.2'!J34</f>
        <v>0</v>
      </c>
      <c r="E32" s="58">
        <f>'Показатель 6.1'!J33</f>
        <v>0</v>
      </c>
      <c r="F32" s="58">
        <f>'Показатель 6.2'!J34</f>
        <v>0</v>
      </c>
      <c r="G32" s="58">
        <f>'Показатель 6.3'!J33</f>
        <v>0</v>
      </c>
      <c r="H32" s="58">
        <f>'Показатель 7.1'!J34</f>
        <v>1</v>
      </c>
    </row>
    <row r="33" spans="1:8" ht="15.95" customHeight="1" x14ac:dyDescent="0.2">
      <c r="A33" s="39" t="s">
        <v>40</v>
      </c>
      <c r="B33" s="57">
        <f t="shared" si="0"/>
        <v>3</v>
      </c>
      <c r="C33" s="54">
        <f>'Показатель 5.1'!J34</f>
        <v>0</v>
      </c>
      <c r="D33" s="58">
        <f>'Показатель 5.2'!J35</f>
        <v>0</v>
      </c>
      <c r="E33" s="58">
        <f>'Показатель 6.1'!J34</f>
        <v>0</v>
      </c>
      <c r="F33" s="58">
        <f>'Показатель 6.2'!J35</f>
        <v>2</v>
      </c>
      <c r="G33" s="58">
        <f>'Показатель 6.3'!J34</f>
        <v>1</v>
      </c>
      <c r="H33" s="58">
        <f>'Показатель 7.1'!J35</f>
        <v>0</v>
      </c>
    </row>
    <row r="34" spans="1:8" ht="15.95" customHeight="1" x14ac:dyDescent="0.2">
      <c r="A34" s="39" t="s">
        <v>41</v>
      </c>
      <c r="B34" s="57">
        <f t="shared" si="0"/>
        <v>5</v>
      </c>
      <c r="C34" s="54">
        <f>'Показатель 5.1'!J35</f>
        <v>1</v>
      </c>
      <c r="D34" s="58">
        <f>'Показатель 5.2'!J36</f>
        <v>0.5</v>
      </c>
      <c r="E34" s="58">
        <f>'Показатель 6.1'!J35</f>
        <v>0.5</v>
      </c>
      <c r="F34" s="58">
        <f>'Показатель 6.2'!J36</f>
        <v>2</v>
      </c>
      <c r="G34" s="58">
        <f>'Показатель 6.3'!J35</f>
        <v>1</v>
      </c>
      <c r="H34" s="58">
        <f>'Показатель 7.1'!J36</f>
        <v>0</v>
      </c>
    </row>
    <row r="35" spans="1:8" ht="15.95" customHeight="1" x14ac:dyDescent="0.2">
      <c r="A35" s="39" t="s">
        <v>42</v>
      </c>
      <c r="B35" s="57">
        <f t="shared" si="0"/>
        <v>2</v>
      </c>
      <c r="C35" s="54">
        <f>'Показатель 5.1'!J36</f>
        <v>2</v>
      </c>
      <c r="D35" s="58">
        <f>'Показатель 5.2'!J37</f>
        <v>0</v>
      </c>
      <c r="E35" s="58">
        <f>'Показатель 6.1'!J36</f>
        <v>0</v>
      </c>
      <c r="F35" s="58">
        <f>'Показатель 6.2'!J37</f>
        <v>0</v>
      </c>
      <c r="G35" s="58">
        <f>'Показатель 6.3'!J36</f>
        <v>0</v>
      </c>
      <c r="H35" s="58">
        <f>'Показатель 7.1'!J37</f>
        <v>0</v>
      </c>
    </row>
    <row r="36" spans="1:8" ht="15.95" customHeight="1" x14ac:dyDescent="0.2">
      <c r="A36" s="39" t="s">
        <v>43</v>
      </c>
      <c r="B36" s="57">
        <f t="shared" si="0"/>
        <v>7</v>
      </c>
      <c r="C36" s="54">
        <f>'Показатель 5.1'!J37</f>
        <v>1</v>
      </c>
      <c r="D36" s="58">
        <f>'Показатель 5.2'!J38</f>
        <v>2</v>
      </c>
      <c r="E36" s="58">
        <f>'Показатель 6.1'!J37</f>
        <v>1</v>
      </c>
      <c r="F36" s="58">
        <f>'Показатель 6.2'!J38</f>
        <v>2</v>
      </c>
      <c r="G36" s="58">
        <f>'Показатель 6.3'!J37</f>
        <v>1</v>
      </c>
      <c r="H36" s="58">
        <f>'Показатель 7.1'!J38</f>
        <v>0</v>
      </c>
    </row>
    <row r="37" spans="1:8" ht="15.95" customHeight="1" x14ac:dyDescent="0.2">
      <c r="A37" s="39" t="s">
        <v>44</v>
      </c>
      <c r="B37" s="57">
        <f t="shared" si="0"/>
        <v>2</v>
      </c>
      <c r="C37" s="54">
        <f>'Показатель 5.1'!J38</f>
        <v>2</v>
      </c>
      <c r="D37" s="58">
        <f>'Показатель 5.2'!J39</f>
        <v>0</v>
      </c>
      <c r="E37" s="58">
        <f>'Показатель 6.1'!J38</f>
        <v>0</v>
      </c>
      <c r="F37" s="58">
        <f>'Показатель 6.2'!J39</f>
        <v>0</v>
      </c>
      <c r="G37" s="58">
        <f>'Показатель 6.3'!J38</f>
        <v>0</v>
      </c>
      <c r="H37" s="58">
        <f>'Показатель 7.1'!J39</f>
        <v>0</v>
      </c>
    </row>
    <row r="38" spans="1:8" ht="15.95" customHeight="1" x14ac:dyDescent="0.2">
      <c r="A38" s="39" t="s">
        <v>45</v>
      </c>
      <c r="B38" s="57">
        <f t="shared" si="0"/>
        <v>2.5</v>
      </c>
      <c r="C38" s="54">
        <f>'Показатель 5.1'!J39</f>
        <v>2</v>
      </c>
      <c r="D38" s="58">
        <f>'Показатель 5.2'!J40</f>
        <v>0</v>
      </c>
      <c r="E38" s="58">
        <f>'Показатель 6.1'!J39</f>
        <v>0.5</v>
      </c>
      <c r="F38" s="58">
        <f>'Показатель 6.2'!J40</f>
        <v>0</v>
      </c>
      <c r="G38" s="58">
        <f>'Показатель 6.3'!J39</f>
        <v>0</v>
      </c>
      <c r="H38" s="58">
        <f>'Показатель 7.1'!J40</f>
        <v>0</v>
      </c>
    </row>
    <row r="39" spans="1:8" ht="15.95" customHeight="1" x14ac:dyDescent="0.2">
      <c r="A39" s="39" t="s">
        <v>46</v>
      </c>
      <c r="B39" s="57">
        <f t="shared" si="0"/>
        <v>6.5</v>
      </c>
      <c r="C39" s="54">
        <f>'Показатель 5.1'!J40</f>
        <v>2</v>
      </c>
      <c r="D39" s="58">
        <f>'Показатель 5.2'!J41</f>
        <v>1</v>
      </c>
      <c r="E39" s="58">
        <f>'Показатель 6.1'!J40</f>
        <v>0.5</v>
      </c>
      <c r="F39" s="58">
        <f>'Показатель 6.2'!J41</f>
        <v>2</v>
      </c>
      <c r="G39" s="58">
        <f>'Показатель 6.3'!J40</f>
        <v>1</v>
      </c>
      <c r="H39" s="58">
        <f>'Показатель 7.1'!J41</f>
        <v>0</v>
      </c>
    </row>
    <row r="40" spans="1:8" ht="15.95" customHeight="1" x14ac:dyDescent="0.2">
      <c r="A40" s="39" t="s">
        <v>47</v>
      </c>
      <c r="B40" s="57">
        <f t="shared" si="0"/>
        <v>5.5</v>
      </c>
      <c r="C40" s="54">
        <f>'Показатель 5.1'!J41</f>
        <v>2</v>
      </c>
      <c r="D40" s="58">
        <f>'Показатель 5.2'!J42</f>
        <v>1</v>
      </c>
      <c r="E40" s="58">
        <f>'Показатель 6.1'!J41</f>
        <v>0.5</v>
      </c>
      <c r="F40" s="58">
        <f>'Показатель 6.2'!J42</f>
        <v>2</v>
      </c>
      <c r="G40" s="58">
        <f>'Показатель 6.3'!J41</f>
        <v>0</v>
      </c>
      <c r="H40" s="58">
        <f>'Показатель 7.1'!J42</f>
        <v>0</v>
      </c>
    </row>
    <row r="41" spans="1:8" ht="15.95" customHeight="1" x14ac:dyDescent="0.2">
      <c r="A41" s="39" t="s">
        <v>48</v>
      </c>
      <c r="B41" s="57">
        <f t="shared" si="0"/>
        <v>3.5</v>
      </c>
      <c r="C41" s="54">
        <f>'Показатель 5.1'!J42</f>
        <v>2</v>
      </c>
      <c r="D41" s="58">
        <f>'Показатель 5.2'!J43</f>
        <v>0</v>
      </c>
      <c r="E41" s="58">
        <f>'Показатель 6.1'!J42</f>
        <v>0.5</v>
      </c>
      <c r="F41" s="58">
        <f>'Показатель 6.2'!J43</f>
        <v>0</v>
      </c>
      <c r="G41" s="58">
        <f>'Показатель 6.3'!J42</f>
        <v>1</v>
      </c>
      <c r="H41" s="58">
        <f>'Показатель 7.1'!J43</f>
        <v>0</v>
      </c>
    </row>
    <row r="42" spans="1:8" ht="15.95" customHeight="1" x14ac:dyDescent="0.2">
      <c r="A42" s="39" t="s">
        <v>49</v>
      </c>
      <c r="B42" s="57">
        <f t="shared" si="0"/>
        <v>3</v>
      </c>
      <c r="C42" s="54">
        <f>'Показатель 5.1'!J43</f>
        <v>2</v>
      </c>
      <c r="D42" s="58">
        <f>'Показатель 5.2'!J44</f>
        <v>0</v>
      </c>
      <c r="E42" s="58">
        <f>'Показатель 6.1'!J43</f>
        <v>0</v>
      </c>
      <c r="F42" s="58">
        <f>'Показатель 6.2'!J44</f>
        <v>0</v>
      </c>
      <c r="G42" s="58">
        <f>'Показатель 6.3'!J43</f>
        <v>1</v>
      </c>
      <c r="H42" s="58">
        <f>'Показатель 7.1'!J44</f>
        <v>0</v>
      </c>
    </row>
    <row r="43" spans="1:8" ht="15.95" customHeight="1" x14ac:dyDescent="0.2">
      <c r="A43" s="39" t="s">
        <v>51</v>
      </c>
      <c r="B43" s="57">
        <f t="shared" si="0"/>
        <v>6</v>
      </c>
      <c r="C43" s="54">
        <f>'Показатель 5.1'!J44</f>
        <v>2</v>
      </c>
      <c r="D43" s="58">
        <f>'Показатель 5.2'!J45</f>
        <v>2</v>
      </c>
      <c r="E43" s="58">
        <f>'Показатель 6.1'!J44</f>
        <v>0</v>
      </c>
      <c r="F43" s="58">
        <f>'Показатель 6.2'!J45</f>
        <v>0</v>
      </c>
      <c r="G43" s="58">
        <f>'Показатель 6.3'!J44</f>
        <v>1</v>
      </c>
      <c r="H43" s="58">
        <f>'Показатель 7.1'!J45</f>
        <v>1</v>
      </c>
    </row>
    <row r="44" spans="1:8" ht="15.95" customHeight="1" x14ac:dyDescent="0.2">
      <c r="A44" s="39" t="s">
        <v>52</v>
      </c>
      <c r="B44" s="57">
        <f t="shared" si="0"/>
        <v>2.75</v>
      </c>
      <c r="C44" s="54">
        <f>'Показатель 5.1'!J45</f>
        <v>2</v>
      </c>
      <c r="D44" s="58">
        <f>'Показатель 5.2'!J46</f>
        <v>0</v>
      </c>
      <c r="E44" s="58">
        <f>'Показатель 6.1'!J45</f>
        <v>0.25</v>
      </c>
      <c r="F44" s="58">
        <f>'Показатель 6.2'!J46</f>
        <v>0</v>
      </c>
      <c r="G44" s="58">
        <f>'Показатель 6.3'!J45</f>
        <v>0</v>
      </c>
      <c r="H44" s="58">
        <f>'Показатель 7.1'!J46</f>
        <v>0.5</v>
      </c>
    </row>
    <row r="45" spans="1:8" ht="15.95" customHeight="1" x14ac:dyDescent="0.2">
      <c r="A45" s="39" t="s">
        <v>53</v>
      </c>
      <c r="B45" s="57">
        <f t="shared" si="0"/>
        <v>7</v>
      </c>
      <c r="C45" s="54">
        <f>'Показатель 5.1'!J46</f>
        <v>2</v>
      </c>
      <c r="D45" s="58">
        <f>'Показатель 5.2'!J47</f>
        <v>0.5</v>
      </c>
      <c r="E45" s="58">
        <f>'Показатель 6.1'!J46</f>
        <v>0.5</v>
      </c>
      <c r="F45" s="58">
        <f>'Показатель 6.2'!J47</f>
        <v>1</v>
      </c>
      <c r="G45" s="58">
        <f>'Показатель 6.3'!J46</f>
        <v>1</v>
      </c>
      <c r="H45" s="58">
        <f>'Показатель 7.1'!J47</f>
        <v>2</v>
      </c>
    </row>
    <row r="46" spans="1:8" ht="15.95" customHeight="1" x14ac:dyDescent="0.2">
      <c r="A46" s="39" t="s">
        <v>50</v>
      </c>
      <c r="B46" s="57">
        <f t="shared" si="0"/>
        <v>1.5</v>
      </c>
      <c r="C46" s="54">
        <f>'Показатель 5.1'!J47</f>
        <v>1</v>
      </c>
      <c r="D46" s="58">
        <f>'Показатель 5.2'!J48</f>
        <v>0</v>
      </c>
      <c r="E46" s="58">
        <f>'Показатель 6.1'!J47</f>
        <v>0</v>
      </c>
      <c r="F46" s="58">
        <f>'Показатель 6.2'!J48</f>
        <v>0</v>
      </c>
      <c r="G46" s="58">
        <f>'Показатель 6.3'!J47</f>
        <v>0.5</v>
      </c>
      <c r="H46" s="58">
        <f>'Показатель 7.1'!J48</f>
        <v>0</v>
      </c>
    </row>
    <row r="47" spans="1:8" ht="15.95" customHeight="1" x14ac:dyDescent="0.2">
      <c r="A47" s="39" t="s">
        <v>54</v>
      </c>
      <c r="B47" s="57">
        <f t="shared" si="0"/>
        <v>3.25</v>
      </c>
      <c r="C47" s="54">
        <f>'Показатель 5.1'!J48</f>
        <v>1</v>
      </c>
      <c r="D47" s="58">
        <f>'Показатель 5.2'!J49</f>
        <v>1</v>
      </c>
      <c r="E47" s="58">
        <f>'Показатель 6.1'!J48</f>
        <v>0.25</v>
      </c>
      <c r="F47" s="58">
        <f>'Показатель 6.2'!J49</f>
        <v>0.5</v>
      </c>
      <c r="G47" s="58">
        <f>'Показатель 6.3'!J48</f>
        <v>0.5</v>
      </c>
      <c r="H47" s="58">
        <f>'Показатель 7.1'!J49</f>
        <v>0</v>
      </c>
    </row>
    <row r="48" spans="1:8" ht="15.95" customHeight="1" x14ac:dyDescent="0.2">
      <c r="A48" s="39" t="s">
        <v>55</v>
      </c>
      <c r="B48" s="57">
        <f t="shared" si="0"/>
        <v>3</v>
      </c>
      <c r="C48" s="54">
        <f>'Показатель 5.1'!J49</f>
        <v>2</v>
      </c>
      <c r="D48" s="58">
        <f>'Показатель 5.2'!J50</f>
        <v>0</v>
      </c>
      <c r="E48" s="58">
        <f>'Показатель 6.1'!J49</f>
        <v>0</v>
      </c>
      <c r="F48" s="58">
        <f>'Показатель 6.2'!J50</f>
        <v>1</v>
      </c>
      <c r="G48" s="58">
        <f>'Показатель 6.3'!J49</f>
        <v>0</v>
      </c>
      <c r="H48" s="58">
        <f>'Показатель 7.1'!J50</f>
        <v>0</v>
      </c>
    </row>
    <row r="49" spans="1:8" ht="15.95" customHeight="1" x14ac:dyDescent="0.2">
      <c r="A49" s="39" t="s">
        <v>56</v>
      </c>
      <c r="B49" s="57">
        <f t="shared" si="0"/>
        <v>3</v>
      </c>
      <c r="C49" s="54">
        <f>'Показатель 5.1'!J50</f>
        <v>2</v>
      </c>
      <c r="D49" s="58">
        <f>'Показатель 5.2'!J51</f>
        <v>0</v>
      </c>
      <c r="E49" s="58">
        <f>'Показатель 6.1'!J50</f>
        <v>1</v>
      </c>
      <c r="F49" s="58">
        <f>'Показатель 6.2'!J51</f>
        <v>0</v>
      </c>
      <c r="G49" s="58">
        <f>'Показатель 6.3'!J50</f>
        <v>0</v>
      </c>
      <c r="H49" s="58">
        <f>'Показатель 7.1'!J51</f>
        <v>0</v>
      </c>
    </row>
  </sheetData>
  <mergeCells count="1">
    <mergeCell ref="A1:H1"/>
  </mergeCells>
  <pageMargins left="1.299212598425197" right="0.70866141732283472" top="0.35433070866141736" bottom="0.35433070866141736"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12" activePane="bottomLeft" state="frozen"/>
      <selection pane="bottomLeft" activeCell="J18" sqref="J18"/>
    </sheetView>
  </sheetViews>
  <sheetFormatPr defaultRowHeight="15" x14ac:dyDescent="0.25"/>
  <cols>
    <col min="1" max="1" width="6.140625" customWidth="1"/>
    <col min="2" max="2" width="110.28515625" customWidth="1"/>
    <col min="3" max="3" width="7.42578125" customWidth="1"/>
  </cols>
  <sheetData>
    <row r="1" spans="1:3" ht="15.75" x14ac:dyDescent="0.25">
      <c r="A1" s="159" t="s">
        <v>459</v>
      </c>
      <c r="B1" s="159"/>
      <c r="C1" s="159"/>
    </row>
    <row r="2" spans="1:3" ht="15.75" x14ac:dyDescent="0.25">
      <c r="A2" s="31"/>
      <c r="B2" s="31"/>
      <c r="C2" s="31"/>
    </row>
    <row r="3" spans="1:3" x14ac:dyDescent="0.25">
      <c r="A3" s="32"/>
      <c r="B3" s="32"/>
      <c r="C3" s="33"/>
    </row>
    <row r="4" spans="1:3" ht="15" customHeight="1" x14ac:dyDescent="0.25">
      <c r="A4" s="160" t="s">
        <v>4</v>
      </c>
      <c r="B4" s="161" t="s">
        <v>5</v>
      </c>
      <c r="C4" s="161" t="s">
        <v>6</v>
      </c>
    </row>
    <row r="5" spans="1:3" x14ac:dyDescent="0.25">
      <c r="A5" s="160"/>
      <c r="B5" s="161"/>
      <c r="C5" s="161"/>
    </row>
    <row r="6" spans="1:3" x14ac:dyDescent="0.25">
      <c r="A6" s="125" t="s">
        <v>65</v>
      </c>
      <c r="B6" s="126" t="s">
        <v>64</v>
      </c>
      <c r="C6" s="127">
        <f>C9+C13</f>
        <v>4</v>
      </c>
    </row>
    <row r="7" spans="1:3" ht="36.75" customHeight="1" x14ac:dyDescent="0.25">
      <c r="A7" s="164" t="s">
        <v>67</v>
      </c>
      <c r="B7" s="122" t="s">
        <v>66</v>
      </c>
      <c r="C7" s="165"/>
    </row>
    <row r="8" spans="1:3" ht="87.75" customHeight="1" x14ac:dyDescent="0.25">
      <c r="A8" s="164"/>
      <c r="B8" s="123" t="s">
        <v>68</v>
      </c>
      <c r="C8" s="165"/>
    </row>
    <row r="9" spans="1:3" x14ac:dyDescent="0.25">
      <c r="A9" s="29"/>
      <c r="B9" s="34" t="s">
        <v>69</v>
      </c>
      <c r="C9" s="30">
        <v>2</v>
      </c>
    </row>
    <row r="10" spans="1:3" x14ac:dyDescent="0.25">
      <c r="A10" s="29"/>
      <c r="B10" s="20" t="s">
        <v>70</v>
      </c>
      <c r="C10" s="30">
        <v>0</v>
      </c>
    </row>
    <row r="11" spans="1:3" ht="38.25" customHeight="1" x14ac:dyDescent="0.25">
      <c r="A11" s="162" t="s">
        <v>71</v>
      </c>
      <c r="B11" s="122" t="s">
        <v>72</v>
      </c>
      <c r="C11" s="163"/>
    </row>
    <row r="12" spans="1:3" ht="136.5" customHeight="1" x14ac:dyDescent="0.25">
      <c r="A12" s="162"/>
      <c r="B12" s="124" t="s">
        <v>73</v>
      </c>
      <c r="C12" s="163"/>
    </row>
    <row r="13" spans="1:3" x14ac:dyDescent="0.25">
      <c r="A13" s="35"/>
      <c r="B13" s="34" t="s">
        <v>74</v>
      </c>
      <c r="C13" s="30">
        <v>2</v>
      </c>
    </row>
    <row r="14" spans="1:3" x14ac:dyDescent="0.25">
      <c r="A14" s="35"/>
      <c r="B14" s="34" t="s">
        <v>75</v>
      </c>
      <c r="C14" s="30">
        <v>1</v>
      </c>
    </row>
    <row r="15" spans="1:3" x14ac:dyDescent="0.25">
      <c r="A15" s="35"/>
      <c r="B15" s="20" t="s">
        <v>76</v>
      </c>
      <c r="C15" s="30">
        <v>0</v>
      </c>
    </row>
    <row r="16" spans="1:3" x14ac:dyDescent="0.25">
      <c r="A16" s="128" t="s">
        <v>78</v>
      </c>
      <c r="B16" s="126" t="s">
        <v>77</v>
      </c>
      <c r="C16" s="127">
        <f>C19+C23+C28</f>
        <v>4</v>
      </c>
    </row>
    <row r="17" spans="1:3" ht="34.5" customHeight="1" x14ac:dyDescent="0.25">
      <c r="A17" s="155" t="s">
        <v>79</v>
      </c>
      <c r="B17" s="122" t="s">
        <v>80</v>
      </c>
      <c r="C17" s="157"/>
    </row>
    <row r="18" spans="1:3" ht="171" customHeight="1" x14ac:dyDescent="0.25">
      <c r="A18" s="156"/>
      <c r="B18" s="124" t="s">
        <v>81</v>
      </c>
      <c r="C18" s="158"/>
    </row>
    <row r="19" spans="1:3" ht="15" customHeight="1" x14ac:dyDescent="0.25">
      <c r="A19" s="21"/>
      <c r="B19" s="34" t="s">
        <v>82</v>
      </c>
      <c r="C19" s="50">
        <v>1</v>
      </c>
    </row>
    <row r="20" spans="1:3" x14ac:dyDescent="0.25">
      <c r="A20" s="21"/>
      <c r="B20" s="34" t="s">
        <v>83</v>
      </c>
      <c r="C20" s="59">
        <v>0</v>
      </c>
    </row>
    <row r="21" spans="1:3" ht="45.75" customHeight="1" x14ac:dyDescent="0.25">
      <c r="A21" s="155" t="s">
        <v>84</v>
      </c>
      <c r="B21" s="122" t="s">
        <v>85</v>
      </c>
      <c r="C21" s="157"/>
    </row>
    <row r="22" spans="1:3" ht="94.5" customHeight="1" x14ac:dyDescent="0.25">
      <c r="A22" s="156"/>
      <c r="B22" s="123" t="s">
        <v>86</v>
      </c>
      <c r="C22" s="158"/>
    </row>
    <row r="23" spans="1:3" x14ac:dyDescent="0.25">
      <c r="A23" s="21"/>
      <c r="B23" s="34" t="s">
        <v>87</v>
      </c>
      <c r="C23" s="64">
        <v>2</v>
      </c>
    </row>
    <row r="24" spans="1:3" x14ac:dyDescent="0.25">
      <c r="A24" s="21"/>
      <c r="B24" s="34" t="s">
        <v>88</v>
      </c>
      <c r="C24" s="65">
        <v>1</v>
      </c>
    </row>
    <row r="25" spans="1:3" x14ac:dyDescent="0.25">
      <c r="A25" s="21"/>
      <c r="B25" s="34" t="s">
        <v>83</v>
      </c>
      <c r="C25" s="64">
        <v>0</v>
      </c>
    </row>
    <row r="26" spans="1:3" ht="33.75" customHeight="1" x14ac:dyDescent="0.25">
      <c r="A26" s="155" t="s">
        <v>90</v>
      </c>
      <c r="B26" s="122" t="s">
        <v>91</v>
      </c>
      <c r="C26" s="157"/>
    </row>
    <row r="27" spans="1:3" ht="69" customHeight="1" x14ac:dyDescent="0.25">
      <c r="A27" s="156"/>
      <c r="B27" s="124" t="s">
        <v>408</v>
      </c>
      <c r="C27" s="158"/>
    </row>
    <row r="28" spans="1:3" x14ac:dyDescent="0.25">
      <c r="A28" s="21"/>
      <c r="B28" s="34" t="s">
        <v>100</v>
      </c>
      <c r="C28" s="65">
        <v>1</v>
      </c>
    </row>
    <row r="29" spans="1:3" x14ac:dyDescent="0.25">
      <c r="A29" s="21"/>
      <c r="B29" s="34" t="s">
        <v>83</v>
      </c>
      <c r="C29" s="65">
        <v>0</v>
      </c>
    </row>
    <row r="30" spans="1:3" x14ac:dyDescent="0.25">
      <c r="A30" s="128" t="s">
        <v>92</v>
      </c>
      <c r="B30" s="126" t="s">
        <v>93</v>
      </c>
      <c r="C30" s="127">
        <f>C33</f>
        <v>2</v>
      </c>
    </row>
    <row r="31" spans="1:3" ht="34.5" customHeight="1" x14ac:dyDescent="0.25">
      <c r="A31" s="155" t="s">
        <v>94</v>
      </c>
      <c r="B31" s="122" t="s">
        <v>95</v>
      </c>
      <c r="C31" s="157"/>
    </row>
    <row r="32" spans="1:3" ht="94.5" customHeight="1" x14ac:dyDescent="0.25">
      <c r="A32" s="156"/>
      <c r="B32" s="124" t="s">
        <v>96</v>
      </c>
      <c r="C32" s="158"/>
    </row>
    <row r="33" spans="1:3" ht="41.25" customHeight="1" x14ac:dyDescent="0.25">
      <c r="A33" s="21"/>
      <c r="B33" s="34" t="s">
        <v>97</v>
      </c>
      <c r="C33" s="65">
        <v>2</v>
      </c>
    </row>
    <row r="34" spans="1:3" ht="25.5" x14ac:dyDescent="0.25">
      <c r="A34" s="21"/>
      <c r="B34" s="34" t="s">
        <v>98</v>
      </c>
      <c r="C34" s="65">
        <v>1</v>
      </c>
    </row>
    <row r="35" spans="1:3" ht="25.5" x14ac:dyDescent="0.25">
      <c r="A35" s="21"/>
      <c r="B35" s="34" t="s">
        <v>99</v>
      </c>
      <c r="C35" s="65">
        <v>0</v>
      </c>
    </row>
    <row r="36" spans="1:3" x14ac:dyDescent="0.25">
      <c r="A36" s="95"/>
      <c r="B36" s="129" t="s">
        <v>89</v>
      </c>
      <c r="C36" s="130">
        <f>C6+C16+C30</f>
        <v>10</v>
      </c>
    </row>
  </sheetData>
  <mergeCells count="16">
    <mergeCell ref="A26:A27"/>
    <mergeCell ref="C26:C27"/>
    <mergeCell ref="A31:A32"/>
    <mergeCell ref="C31:C32"/>
    <mergeCell ref="A1:C1"/>
    <mergeCell ref="A4:A5"/>
    <mergeCell ref="B4:B5"/>
    <mergeCell ref="C4:C5"/>
    <mergeCell ref="A11:A12"/>
    <mergeCell ref="C11:C12"/>
    <mergeCell ref="A21:A22"/>
    <mergeCell ref="C21:C22"/>
    <mergeCell ref="A7:A8"/>
    <mergeCell ref="C7:C8"/>
    <mergeCell ref="A17:A18"/>
    <mergeCell ref="C17:C1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42" t="s">
        <v>102</v>
      </c>
      <c r="B1" s="51"/>
      <c r="C1" s="51"/>
      <c r="D1" s="51"/>
      <c r="E1" s="51"/>
      <c r="F1" s="51"/>
      <c r="G1" s="51"/>
      <c r="H1" s="51"/>
      <c r="I1" s="51"/>
      <c r="J1" s="51"/>
      <c r="K1"/>
    </row>
    <row r="2" spans="1:12" ht="16.5" customHeight="1" x14ac:dyDescent="0.2">
      <c r="A2" s="17" t="s">
        <v>16</v>
      </c>
      <c r="B2" s="5"/>
      <c r="C2" s="46"/>
      <c r="D2" s="46"/>
      <c r="E2" s="46"/>
      <c r="F2" s="46"/>
      <c r="G2" s="46"/>
      <c r="H2" s="23"/>
    </row>
    <row r="3" spans="1:12" ht="27.75" customHeight="1" x14ac:dyDescent="0.2">
      <c r="A3" s="169"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9"/>
      <c r="C3" s="169"/>
      <c r="D3" s="169"/>
      <c r="E3" s="169"/>
      <c r="F3" s="169"/>
      <c r="G3" s="169"/>
      <c r="H3" s="169"/>
      <c r="I3" s="169"/>
      <c r="J3" s="169"/>
      <c r="K3" s="169"/>
      <c r="L3" s="169"/>
    </row>
    <row r="4" spans="1:12" ht="51" customHeight="1" x14ac:dyDescent="0.2">
      <c r="A4" s="170" t="s">
        <v>4</v>
      </c>
      <c r="B4" s="85" t="s">
        <v>59</v>
      </c>
      <c r="C4" s="85"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85" t="s">
        <v>462</v>
      </c>
      <c r="E4" s="170" t="s">
        <v>391</v>
      </c>
      <c r="F4" s="172" t="s">
        <v>103</v>
      </c>
      <c r="G4" s="172"/>
      <c r="H4" s="172"/>
      <c r="I4" s="172"/>
      <c r="J4" s="172"/>
      <c r="K4" s="173" t="s">
        <v>3</v>
      </c>
      <c r="L4" s="173" t="s">
        <v>62</v>
      </c>
    </row>
    <row r="5" spans="1:12" s="10" customFormat="1" ht="30.75" customHeight="1" x14ac:dyDescent="0.2">
      <c r="A5" s="171"/>
      <c r="B5" s="170" t="s">
        <v>7</v>
      </c>
      <c r="C5" s="87" t="str">
        <f>'Методика III этап'!B9</f>
        <v>Опубликованы, или внесение изменений в решение не осуществлялось</v>
      </c>
      <c r="D5" s="177" t="s">
        <v>57</v>
      </c>
      <c r="E5" s="171"/>
      <c r="F5" s="175" t="s">
        <v>13</v>
      </c>
      <c r="G5" s="166" t="s">
        <v>14</v>
      </c>
      <c r="H5" s="167"/>
      <c r="I5" s="168"/>
      <c r="J5" s="175" t="s">
        <v>12</v>
      </c>
      <c r="K5" s="174"/>
      <c r="L5" s="174"/>
    </row>
    <row r="6" spans="1:12" s="10" customFormat="1" ht="46.5" customHeight="1" x14ac:dyDescent="0.2">
      <c r="A6" s="171"/>
      <c r="B6" s="171"/>
      <c r="C6" s="87" t="str">
        <f>'Методика III этап'!B10</f>
        <v xml:space="preserve">Не опубликованы или опубликованы в отдельных случаях </v>
      </c>
      <c r="D6" s="178"/>
      <c r="E6" s="171"/>
      <c r="F6" s="176"/>
      <c r="G6" s="87" t="s">
        <v>11</v>
      </c>
      <c r="H6" s="88" t="s">
        <v>17</v>
      </c>
      <c r="I6" s="88" t="s">
        <v>58</v>
      </c>
      <c r="J6" s="176"/>
      <c r="K6" s="174"/>
      <c r="L6" s="174"/>
    </row>
    <row r="7" spans="1:12" s="52" customFormat="1" x14ac:dyDescent="0.2">
      <c r="A7" s="89"/>
      <c r="B7" s="90" t="s">
        <v>461</v>
      </c>
      <c r="C7" s="91"/>
      <c r="D7" s="91"/>
      <c r="E7" s="92"/>
      <c r="F7" s="93"/>
      <c r="G7" s="93"/>
      <c r="H7" s="93"/>
      <c r="I7" s="93"/>
      <c r="J7" s="93"/>
      <c r="K7" s="94"/>
      <c r="L7" s="95"/>
    </row>
    <row r="8" spans="1:12" s="7" customFormat="1" ht="25.5" x14ac:dyDescent="0.2">
      <c r="A8" s="40">
        <v>1</v>
      </c>
      <c r="B8" s="39" t="s">
        <v>18</v>
      </c>
      <c r="C8" s="48" t="s">
        <v>69</v>
      </c>
      <c r="D8" s="74" t="s">
        <v>115</v>
      </c>
      <c r="E8" s="84" t="s">
        <v>373</v>
      </c>
      <c r="F8" s="42">
        <f>IF(C8=$C$5,2,0)</f>
        <v>2</v>
      </c>
      <c r="G8" s="42"/>
      <c r="H8" s="42">
        <v>0.5</v>
      </c>
      <c r="I8" s="42"/>
      <c r="J8" s="42">
        <f>F8*(1-G8)*(1-H8)*(1-I8)</f>
        <v>1</v>
      </c>
      <c r="K8" s="75" t="s">
        <v>251</v>
      </c>
      <c r="L8" s="49"/>
    </row>
    <row r="9" spans="1:12" ht="63.75" x14ac:dyDescent="0.2">
      <c r="A9" s="40">
        <v>2</v>
      </c>
      <c r="B9" s="39" t="s">
        <v>19</v>
      </c>
      <c r="C9" s="48" t="s">
        <v>70</v>
      </c>
      <c r="D9" s="80" t="s">
        <v>278</v>
      </c>
      <c r="E9" s="74"/>
      <c r="F9" s="42">
        <f t="shared" ref="F9:F11" si="0">IF(C9=$C$5,2,0)</f>
        <v>0</v>
      </c>
      <c r="G9" s="42"/>
      <c r="H9" s="42"/>
      <c r="I9" s="42"/>
      <c r="J9" s="42">
        <f t="shared" ref="J9:J11" si="1">F9*(1-H9)*(1-I9)</f>
        <v>0</v>
      </c>
      <c r="K9" s="75" t="s">
        <v>256</v>
      </c>
      <c r="L9" s="49" t="s">
        <v>258</v>
      </c>
    </row>
    <row r="10" spans="1:12" ht="45" x14ac:dyDescent="0.25">
      <c r="A10" s="40">
        <v>3</v>
      </c>
      <c r="B10" s="39" t="s">
        <v>466</v>
      </c>
      <c r="C10" s="48" t="s">
        <v>69</v>
      </c>
      <c r="D10" s="80" t="s">
        <v>264</v>
      </c>
      <c r="E10" s="104"/>
      <c r="F10" s="42">
        <f t="shared" si="0"/>
        <v>2</v>
      </c>
      <c r="G10" s="42"/>
      <c r="H10" s="42"/>
      <c r="I10" s="42"/>
      <c r="J10" s="42">
        <f t="shared" si="1"/>
        <v>2</v>
      </c>
      <c r="K10" s="63" t="s">
        <v>141</v>
      </c>
      <c r="L10" s="49" t="s">
        <v>142</v>
      </c>
    </row>
    <row r="11" spans="1:12" s="7" customFormat="1" ht="25.5" x14ac:dyDescent="0.25">
      <c r="A11" s="40">
        <v>4</v>
      </c>
      <c r="B11" s="39" t="s">
        <v>20</v>
      </c>
      <c r="C11" s="48" t="s">
        <v>70</v>
      </c>
      <c r="D11" s="69" t="s">
        <v>115</v>
      </c>
      <c r="E11" s="44"/>
      <c r="F11" s="42">
        <f t="shared" si="0"/>
        <v>0</v>
      </c>
      <c r="G11" s="42"/>
      <c r="H11" s="42"/>
      <c r="I11" s="42"/>
      <c r="J11" s="42">
        <f t="shared" si="1"/>
        <v>0</v>
      </c>
      <c r="K11" s="63" t="s">
        <v>148</v>
      </c>
      <c r="L11" s="49" t="s">
        <v>151</v>
      </c>
    </row>
    <row r="12" spans="1:12" s="53" customFormat="1" x14ac:dyDescent="0.2">
      <c r="A12" s="96"/>
      <c r="B12" s="90" t="s">
        <v>60</v>
      </c>
      <c r="C12" s="97"/>
      <c r="D12" s="97"/>
      <c r="E12" s="98"/>
      <c r="F12" s="93"/>
      <c r="G12" s="93"/>
      <c r="H12" s="93"/>
      <c r="I12" s="93"/>
      <c r="J12" s="93"/>
      <c r="K12" s="99"/>
      <c r="L12" s="100"/>
    </row>
    <row r="13" spans="1:12" ht="25.5" x14ac:dyDescent="0.2">
      <c r="A13" s="40">
        <v>5</v>
      </c>
      <c r="B13" s="39" t="s">
        <v>21</v>
      </c>
      <c r="C13" s="48" t="s">
        <v>69</v>
      </c>
      <c r="D13" s="74" t="s">
        <v>115</v>
      </c>
      <c r="E13" s="44"/>
      <c r="F13" s="42">
        <f>IF(C13=$C$5,2,0)</f>
        <v>2</v>
      </c>
      <c r="G13" s="42"/>
      <c r="H13" s="42"/>
      <c r="I13" s="42"/>
      <c r="J13" s="42">
        <f>F13*(1-H13)*(1-I13)*(1-G13)</f>
        <v>2</v>
      </c>
      <c r="K13" s="102" t="s">
        <v>178</v>
      </c>
      <c r="L13" s="72" t="s">
        <v>179</v>
      </c>
    </row>
    <row r="14" spans="1:12" s="7" customFormat="1" ht="25.5" x14ac:dyDescent="0.2">
      <c r="A14" s="40">
        <v>6</v>
      </c>
      <c r="B14" s="39" t="s">
        <v>23</v>
      </c>
      <c r="C14" s="48" t="s">
        <v>69</v>
      </c>
      <c r="D14" s="71" t="s">
        <v>168</v>
      </c>
      <c r="E14" s="84"/>
      <c r="F14" s="42">
        <f t="shared" ref="F14:F50" si="2">IF(C14=$C$5,2,0)</f>
        <v>2</v>
      </c>
      <c r="G14" s="42">
        <v>0.5</v>
      </c>
      <c r="H14" s="42"/>
      <c r="I14" s="42"/>
      <c r="J14" s="42">
        <f t="shared" ref="J14:J50" si="3">F14*(1-H14)*(1-I14)*(1-G14)</f>
        <v>1</v>
      </c>
      <c r="K14" s="102" t="s">
        <v>182</v>
      </c>
      <c r="L14" s="72" t="s">
        <v>181</v>
      </c>
    </row>
    <row r="15" spans="1:12" s="7" customFormat="1" ht="63.75" x14ac:dyDescent="0.2">
      <c r="A15" s="40">
        <v>7</v>
      </c>
      <c r="B15" s="39" t="s">
        <v>22</v>
      </c>
      <c r="C15" s="48" t="s">
        <v>69</v>
      </c>
      <c r="D15" s="74" t="s">
        <v>115</v>
      </c>
      <c r="E15" s="44"/>
      <c r="F15" s="42">
        <f t="shared" si="2"/>
        <v>2</v>
      </c>
      <c r="G15" s="42"/>
      <c r="H15" s="42"/>
      <c r="I15" s="42"/>
      <c r="J15" s="42">
        <f t="shared" si="3"/>
        <v>2</v>
      </c>
      <c r="K15" s="102" t="s">
        <v>189</v>
      </c>
      <c r="L15" s="72" t="s">
        <v>422</v>
      </c>
    </row>
    <row r="16" spans="1:12" s="7" customFormat="1" ht="25.5" x14ac:dyDescent="0.2">
      <c r="A16" s="40">
        <v>8</v>
      </c>
      <c r="B16" s="39" t="s">
        <v>24</v>
      </c>
      <c r="C16" s="48" t="s">
        <v>69</v>
      </c>
      <c r="D16" s="74" t="s">
        <v>115</v>
      </c>
      <c r="E16" s="84" t="s">
        <v>375</v>
      </c>
      <c r="F16" s="42">
        <f t="shared" si="2"/>
        <v>2</v>
      </c>
      <c r="G16" s="42"/>
      <c r="H16" s="42"/>
      <c r="I16" s="42"/>
      <c r="J16" s="42">
        <f t="shared" si="3"/>
        <v>2</v>
      </c>
      <c r="K16" s="102" t="s">
        <v>167</v>
      </c>
      <c r="L16" s="72"/>
    </row>
    <row r="17" spans="1:12" ht="25.5" x14ac:dyDescent="0.2">
      <c r="A17" s="40">
        <v>9</v>
      </c>
      <c r="B17" s="39" t="s">
        <v>25</v>
      </c>
      <c r="C17" s="48" t="s">
        <v>69</v>
      </c>
      <c r="D17" s="71" t="s">
        <v>115</v>
      </c>
      <c r="E17" s="84" t="s">
        <v>374</v>
      </c>
      <c r="F17" s="42">
        <f t="shared" si="2"/>
        <v>2</v>
      </c>
      <c r="G17" s="42"/>
      <c r="H17" s="42"/>
      <c r="I17" s="42"/>
      <c r="J17" s="42">
        <f t="shared" si="3"/>
        <v>2</v>
      </c>
      <c r="K17" s="102" t="s">
        <v>198</v>
      </c>
      <c r="L17" s="72"/>
    </row>
    <row r="18" spans="1:12" s="7" customFormat="1" ht="51" x14ac:dyDescent="0.2">
      <c r="A18" s="40">
        <v>10</v>
      </c>
      <c r="B18" s="39" t="s">
        <v>26</v>
      </c>
      <c r="C18" s="48" t="s">
        <v>70</v>
      </c>
      <c r="D18" s="74"/>
      <c r="E18" s="84"/>
      <c r="F18" s="42">
        <f t="shared" si="2"/>
        <v>0</v>
      </c>
      <c r="G18" s="42"/>
      <c r="H18" s="42"/>
      <c r="I18" s="42"/>
      <c r="J18" s="42">
        <f t="shared" si="3"/>
        <v>0</v>
      </c>
      <c r="K18" s="106" t="s">
        <v>114</v>
      </c>
      <c r="L18" s="72" t="s">
        <v>143</v>
      </c>
    </row>
    <row r="19" spans="1:12" ht="25.5" x14ac:dyDescent="0.2">
      <c r="A19" s="40">
        <v>11</v>
      </c>
      <c r="B19" s="39" t="s">
        <v>61</v>
      </c>
      <c r="C19" s="48" t="s">
        <v>69</v>
      </c>
      <c r="D19" s="74" t="s">
        <v>115</v>
      </c>
      <c r="E19" s="84"/>
      <c r="F19" s="42">
        <f t="shared" si="2"/>
        <v>2</v>
      </c>
      <c r="G19" s="42"/>
      <c r="H19" s="42"/>
      <c r="I19" s="42"/>
      <c r="J19" s="42">
        <f t="shared" si="3"/>
        <v>2</v>
      </c>
      <c r="K19" s="107" t="s">
        <v>205</v>
      </c>
      <c r="L19" s="72"/>
    </row>
    <row r="20" spans="1:12" s="7" customFormat="1" ht="165.75" x14ac:dyDescent="0.2">
      <c r="A20" s="40">
        <v>12</v>
      </c>
      <c r="B20" s="39" t="s">
        <v>27</v>
      </c>
      <c r="C20" s="48" t="s">
        <v>69</v>
      </c>
      <c r="D20" s="74"/>
      <c r="E20" s="84" t="s">
        <v>377</v>
      </c>
      <c r="F20" s="42">
        <f t="shared" si="2"/>
        <v>2</v>
      </c>
      <c r="G20" s="42"/>
      <c r="H20" s="42">
        <v>0.5</v>
      </c>
      <c r="I20" s="42"/>
      <c r="J20" s="42">
        <f t="shared" si="3"/>
        <v>1</v>
      </c>
      <c r="K20" s="102" t="s">
        <v>305</v>
      </c>
      <c r="L20" s="72" t="s">
        <v>307</v>
      </c>
    </row>
    <row r="21" spans="1:12" s="7" customFormat="1" x14ac:dyDescent="0.2">
      <c r="A21" s="40">
        <v>13</v>
      </c>
      <c r="B21" s="39" t="s">
        <v>28</v>
      </c>
      <c r="C21" s="48" t="s">
        <v>70</v>
      </c>
      <c r="D21" s="74"/>
      <c r="E21" s="84"/>
      <c r="F21" s="42">
        <f t="shared" si="2"/>
        <v>0</v>
      </c>
      <c r="G21" s="42"/>
      <c r="H21" s="42"/>
      <c r="I21" s="42"/>
      <c r="J21" s="42">
        <f t="shared" si="3"/>
        <v>0</v>
      </c>
      <c r="K21" s="102"/>
      <c r="L21" s="72"/>
    </row>
    <row r="22" spans="1:12" s="7" customFormat="1" ht="38.25" x14ac:dyDescent="0.2">
      <c r="A22" s="40">
        <v>14</v>
      </c>
      <c r="B22" s="39" t="s">
        <v>372</v>
      </c>
      <c r="C22" s="48" t="s">
        <v>69</v>
      </c>
      <c r="D22" s="71" t="s">
        <v>119</v>
      </c>
      <c r="E22" s="84"/>
      <c r="F22" s="42">
        <f t="shared" si="2"/>
        <v>2</v>
      </c>
      <c r="G22" s="42"/>
      <c r="H22" s="42"/>
      <c r="I22" s="42"/>
      <c r="J22" s="42">
        <f t="shared" si="3"/>
        <v>2</v>
      </c>
      <c r="K22" s="108" t="s">
        <v>210</v>
      </c>
      <c r="L22" s="72" t="s">
        <v>423</v>
      </c>
    </row>
    <row r="23" spans="1:12" ht="25.5" x14ac:dyDescent="0.2">
      <c r="A23" s="40">
        <v>15</v>
      </c>
      <c r="B23" s="39" t="s">
        <v>29</v>
      </c>
      <c r="C23" s="48" t="s">
        <v>69</v>
      </c>
      <c r="D23" s="74" t="s">
        <v>115</v>
      </c>
      <c r="E23" s="84"/>
      <c r="F23" s="42">
        <f t="shared" si="2"/>
        <v>2</v>
      </c>
      <c r="G23" s="42"/>
      <c r="H23" s="42"/>
      <c r="I23" s="42"/>
      <c r="J23" s="42">
        <f t="shared" si="3"/>
        <v>2</v>
      </c>
      <c r="K23" s="102" t="s">
        <v>215</v>
      </c>
      <c r="L23" s="72"/>
    </row>
    <row r="24" spans="1:12" ht="76.5" x14ac:dyDescent="0.2">
      <c r="A24" s="40">
        <v>16</v>
      </c>
      <c r="B24" s="39" t="s">
        <v>30</v>
      </c>
      <c r="C24" s="48" t="s">
        <v>69</v>
      </c>
      <c r="D24" s="74" t="s">
        <v>115</v>
      </c>
      <c r="E24" s="84"/>
      <c r="F24" s="42">
        <f t="shared" si="2"/>
        <v>2</v>
      </c>
      <c r="G24" s="42"/>
      <c r="H24" s="42"/>
      <c r="I24" s="42"/>
      <c r="J24" s="42">
        <f t="shared" si="3"/>
        <v>2</v>
      </c>
      <c r="K24" s="102" t="s">
        <v>219</v>
      </c>
      <c r="L24" s="72" t="s">
        <v>221</v>
      </c>
    </row>
    <row r="25" spans="1:12" ht="76.5" x14ac:dyDescent="0.2">
      <c r="A25" s="40">
        <v>17</v>
      </c>
      <c r="B25" s="39" t="s">
        <v>31</v>
      </c>
      <c r="C25" s="48" t="s">
        <v>69</v>
      </c>
      <c r="D25" s="74" t="s">
        <v>115</v>
      </c>
      <c r="E25" s="84"/>
      <c r="F25" s="42">
        <f t="shared" si="2"/>
        <v>2</v>
      </c>
      <c r="G25" s="42"/>
      <c r="H25" s="42"/>
      <c r="I25" s="42"/>
      <c r="J25" s="42">
        <f t="shared" si="3"/>
        <v>2</v>
      </c>
      <c r="K25" s="102" t="s">
        <v>220</v>
      </c>
      <c r="L25" s="72" t="s">
        <v>221</v>
      </c>
    </row>
    <row r="26" spans="1:12" s="16" customFormat="1" ht="25.5" x14ac:dyDescent="0.2">
      <c r="A26" s="40">
        <v>18</v>
      </c>
      <c r="B26" s="39" t="s">
        <v>32</v>
      </c>
      <c r="C26" s="72" t="s">
        <v>69</v>
      </c>
      <c r="D26" s="74" t="s">
        <v>115</v>
      </c>
      <c r="E26" s="84"/>
      <c r="F26" s="42">
        <f t="shared" si="2"/>
        <v>2</v>
      </c>
      <c r="G26" s="42"/>
      <c r="H26" s="42"/>
      <c r="I26" s="42"/>
      <c r="J26" s="42">
        <f t="shared" si="3"/>
        <v>2</v>
      </c>
      <c r="K26" s="106" t="s">
        <v>125</v>
      </c>
      <c r="L26" s="72"/>
    </row>
    <row r="27" spans="1:12" ht="25.5" x14ac:dyDescent="0.2">
      <c r="A27" s="40">
        <v>19</v>
      </c>
      <c r="B27" s="39" t="s">
        <v>33</v>
      </c>
      <c r="C27" s="48" t="s">
        <v>69</v>
      </c>
      <c r="D27" s="74" t="s">
        <v>115</v>
      </c>
      <c r="E27" s="84"/>
      <c r="F27" s="42">
        <f t="shared" si="2"/>
        <v>2</v>
      </c>
      <c r="G27" s="42"/>
      <c r="H27" s="42"/>
      <c r="I27" s="42"/>
      <c r="J27" s="42">
        <f t="shared" si="3"/>
        <v>2</v>
      </c>
      <c r="K27" s="102" t="s">
        <v>224</v>
      </c>
      <c r="L27" s="62"/>
    </row>
    <row r="28" spans="1:12" ht="76.5" x14ac:dyDescent="0.2">
      <c r="A28" s="40">
        <v>20</v>
      </c>
      <c r="B28" s="39" t="s">
        <v>34</v>
      </c>
      <c r="C28" s="48" t="s">
        <v>69</v>
      </c>
      <c r="D28" s="74" t="s">
        <v>115</v>
      </c>
      <c r="E28" s="84"/>
      <c r="F28" s="42">
        <f t="shared" si="2"/>
        <v>2</v>
      </c>
      <c r="G28" s="42"/>
      <c r="H28" s="42"/>
      <c r="I28" s="42"/>
      <c r="J28" s="42">
        <f t="shared" si="3"/>
        <v>2</v>
      </c>
      <c r="K28" s="102" t="s">
        <v>228</v>
      </c>
      <c r="L28" s="72" t="s">
        <v>221</v>
      </c>
    </row>
    <row r="29" spans="1:12" ht="120" customHeight="1" x14ac:dyDescent="0.2">
      <c r="A29" s="40">
        <v>21</v>
      </c>
      <c r="B29" s="39" t="s">
        <v>35</v>
      </c>
      <c r="C29" s="48" t="s">
        <v>69</v>
      </c>
      <c r="D29" s="74" t="s">
        <v>115</v>
      </c>
      <c r="E29" s="84" t="s">
        <v>379</v>
      </c>
      <c r="F29" s="42">
        <f t="shared" si="2"/>
        <v>2</v>
      </c>
      <c r="G29" s="42"/>
      <c r="H29" s="42">
        <v>0.5</v>
      </c>
      <c r="I29" s="42"/>
      <c r="J29" s="42">
        <f t="shared" si="3"/>
        <v>1</v>
      </c>
      <c r="K29" s="102" t="s">
        <v>317</v>
      </c>
      <c r="L29" s="76" t="s">
        <v>424</v>
      </c>
    </row>
    <row r="30" spans="1:12" ht="63.75" x14ac:dyDescent="0.2">
      <c r="A30" s="40">
        <v>22</v>
      </c>
      <c r="B30" s="39" t="s">
        <v>36</v>
      </c>
      <c r="C30" s="48" t="s">
        <v>69</v>
      </c>
      <c r="D30" s="74"/>
      <c r="E30" s="84" t="s">
        <v>425</v>
      </c>
      <c r="F30" s="42">
        <f t="shared" si="2"/>
        <v>2</v>
      </c>
      <c r="G30" s="42"/>
      <c r="H30" s="42"/>
      <c r="I30" s="42"/>
      <c r="J30" s="42">
        <f t="shared" si="3"/>
        <v>2</v>
      </c>
      <c r="K30" s="108" t="s">
        <v>232</v>
      </c>
      <c r="L30" s="72"/>
    </row>
    <row r="31" spans="1:12" ht="38.25" x14ac:dyDescent="0.2">
      <c r="A31" s="40">
        <v>23</v>
      </c>
      <c r="B31" s="39" t="s">
        <v>37</v>
      </c>
      <c r="C31" s="48" t="s">
        <v>69</v>
      </c>
      <c r="D31" s="74"/>
      <c r="E31" s="84"/>
      <c r="F31" s="42">
        <f t="shared" si="2"/>
        <v>2</v>
      </c>
      <c r="G31" s="42"/>
      <c r="H31" s="42"/>
      <c r="I31" s="42"/>
      <c r="J31" s="42">
        <f t="shared" si="3"/>
        <v>2</v>
      </c>
      <c r="K31" s="102" t="s">
        <v>236</v>
      </c>
      <c r="L31" s="72"/>
    </row>
    <row r="32" spans="1:12" ht="25.5" x14ac:dyDescent="0.2">
      <c r="A32" s="40">
        <v>24</v>
      </c>
      <c r="B32" s="39" t="s">
        <v>38</v>
      </c>
      <c r="C32" s="48" t="s">
        <v>69</v>
      </c>
      <c r="D32" s="71" t="s">
        <v>119</v>
      </c>
      <c r="E32" s="84"/>
      <c r="F32" s="42">
        <f t="shared" si="2"/>
        <v>2</v>
      </c>
      <c r="G32" s="42"/>
      <c r="H32" s="42"/>
      <c r="I32" s="42"/>
      <c r="J32" s="42">
        <f t="shared" si="3"/>
        <v>2</v>
      </c>
      <c r="K32" s="102" t="s">
        <v>242</v>
      </c>
      <c r="L32" s="72"/>
    </row>
    <row r="33" spans="1:12" ht="102" x14ac:dyDescent="0.2">
      <c r="A33" s="40">
        <v>25</v>
      </c>
      <c r="B33" s="39" t="s">
        <v>39</v>
      </c>
      <c r="C33" s="48" t="s">
        <v>69</v>
      </c>
      <c r="D33" s="74" t="s">
        <v>115</v>
      </c>
      <c r="E33" s="84"/>
      <c r="F33" s="42">
        <f t="shared" si="2"/>
        <v>2</v>
      </c>
      <c r="G33" s="42"/>
      <c r="H33" s="42"/>
      <c r="I33" s="42"/>
      <c r="J33" s="42">
        <f t="shared" si="3"/>
        <v>2</v>
      </c>
      <c r="K33" s="102" t="s">
        <v>245</v>
      </c>
      <c r="L33" s="72" t="s">
        <v>426</v>
      </c>
    </row>
    <row r="34" spans="1:12" ht="76.5" x14ac:dyDescent="0.2">
      <c r="A34" s="40">
        <v>26</v>
      </c>
      <c r="B34" s="39" t="s">
        <v>40</v>
      </c>
      <c r="C34" s="48" t="s">
        <v>70</v>
      </c>
      <c r="D34" s="74"/>
      <c r="E34" s="84"/>
      <c r="F34" s="42">
        <f t="shared" si="2"/>
        <v>0</v>
      </c>
      <c r="G34" s="42"/>
      <c r="H34" s="42"/>
      <c r="I34" s="42"/>
      <c r="J34" s="42">
        <f t="shared" si="3"/>
        <v>0</v>
      </c>
      <c r="K34" s="108" t="s">
        <v>246</v>
      </c>
      <c r="L34" s="72" t="s">
        <v>247</v>
      </c>
    </row>
    <row r="35" spans="1:12" ht="25.5" x14ac:dyDescent="0.2">
      <c r="A35" s="40">
        <v>27</v>
      </c>
      <c r="B35" s="39" t="s">
        <v>41</v>
      </c>
      <c r="C35" s="48" t="s">
        <v>69</v>
      </c>
      <c r="D35" s="71" t="s">
        <v>119</v>
      </c>
      <c r="E35" s="84" t="s">
        <v>380</v>
      </c>
      <c r="F35" s="42">
        <f t="shared" si="2"/>
        <v>2</v>
      </c>
      <c r="G35" s="42"/>
      <c r="H35" s="42">
        <v>0.5</v>
      </c>
      <c r="I35" s="42"/>
      <c r="J35" s="42">
        <f t="shared" si="3"/>
        <v>1</v>
      </c>
      <c r="K35" s="102" t="s">
        <v>157</v>
      </c>
      <c r="L35" s="76" t="s">
        <v>160</v>
      </c>
    </row>
    <row r="36" spans="1:12" ht="76.5" x14ac:dyDescent="0.2">
      <c r="A36" s="40">
        <v>28</v>
      </c>
      <c r="B36" s="39" t="s">
        <v>42</v>
      </c>
      <c r="C36" s="48" t="s">
        <v>69</v>
      </c>
      <c r="D36" s="74" t="s">
        <v>115</v>
      </c>
      <c r="E36" s="84"/>
      <c r="F36" s="42">
        <f t="shared" si="2"/>
        <v>2</v>
      </c>
      <c r="G36" s="42"/>
      <c r="H36" s="42"/>
      <c r="I36" s="42"/>
      <c r="J36" s="42">
        <f t="shared" si="3"/>
        <v>2</v>
      </c>
      <c r="K36" s="102" t="s">
        <v>250</v>
      </c>
      <c r="L36" s="72" t="s">
        <v>427</v>
      </c>
    </row>
    <row r="37" spans="1:12" ht="25.5" x14ac:dyDescent="0.2">
      <c r="A37" s="40">
        <v>29</v>
      </c>
      <c r="B37" s="39" t="s">
        <v>43</v>
      </c>
      <c r="C37" s="48" t="s">
        <v>69</v>
      </c>
      <c r="D37" s="71" t="s">
        <v>168</v>
      </c>
      <c r="E37" s="84"/>
      <c r="F37" s="42">
        <f t="shared" si="2"/>
        <v>2</v>
      </c>
      <c r="G37" s="42">
        <v>0.5</v>
      </c>
      <c r="H37" s="42"/>
      <c r="I37" s="42"/>
      <c r="J37" s="42">
        <f t="shared" si="3"/>
        <v>1</v>
      </c>
      <c r="K37" s="102" t="s">
        <v>266</v>
      </c>
      <c r="L37" s="72" t="s">
        <v>277</v>
      </c>
    </row>
    <row r="38" spans="1:12" s="16" customFormat="1" ht="76.5" x14ac:dyDescent="0.2">
      <c r="A38" s="45">
        <v>30</v>
      </c>
      <c r="B38" s="39" t="s">
        <v>44</v>
      </c>
      <c r="C38" s="72" t="s">
        <v>69</v>
      </c>
      <c r="D38" s="81" t="s">
        <v>115</v>
      </c>
      <c r="E38" s="84"/>
      <c r="F38" s="42">
        <f t="shared" si="2"/>
        <v>2</v>
      </c>
      <c r="G38" s="42"/>
      <c r="H38" s="42"/>
      <c r="I38" s="42"/>
      <c r="J38" s="42">
        <f t="shared" si="3"/>
        <v>2</v>
      </c>
      <c r="K38" s="102" t="s">
        <v>132</v>
      </c>
      <c r="L38" s="72" t="s">
        <v>221</v>
      </c>
    </row>
    <row r="39" spans="1:12" s="7" customFormat="1" ht="38.25" x14ac:dyDescent="0.2">
      <c r="A39" s="45">
        <v>31</v>
      </c>
      <c r="B39" s="39" t="s">
        <v>45</v>
      </c>
      <c r="C39" s="48" t="s">
        <v>69</v>
      </c>
      <c r="D39" s="81" t="s">
        <v>115</v>
      </c>
      <c r="E39" s="84"/>
      <c r="F39" s="42">
        <f t="shared" si="2"/>
        <v>2</v>
      </c>
      <c r="G39" s="42"/>
      <c r="H39" s="42"/>
      <c r="I39" s="42"/>
      <c r="J39" s="42">
        <f t="shared" si="3"/>
        <v>2</v>
      </c>
      <c r="K39" s="102" t="s">
        <v>138</v>
      </c>
      <c r="L39" s="72"/>
    </row>
    <row r="40" spans="1:12" s="7" customFormat="1" ht="25.5" x14ac:dyDescent="0.2">
      <c r="A40" s="45">
        <v>32</v>
      </c>
      <c r="B40" s="39" t="s">
        <v>46</v>
      </c>
      <c r="C40" s="48" t="s">
        <v>69</v>
      </c>
      <c r="D40" s="81" t="s">
        <v>268</v>
      </c>
      <c r="E40" s="84"/>
      <c r="F40" s="42">
        <f t="shared" si="2"/>
        <v>2</v>
      </c>
      <c r="G40" s="42"/>
      <c r="H40" s="42"/>
      <c r="I40" s="42"/>
      <c r="J40" s="42">
        <f t="shared" si="3"/>
        <v>2</v>
      </c>
      <c r="K40" s="102" t="s">
        <v>267</v>
      </c>
      <c r="L40" s="72"/>
    </row>
    <row r="41" spans="1:12" ht="51" x14ac:dyDescent="0.2">
      <c r="A41" s="45">
        <v>33</v>
      </c>
      <c r="B41" s="39" t="s">
        <v>47</v>
      </c>
      <c r="C41" s="48" t="s">
        <v>69</v>
      </c>
      <c r="D41" s="74" t="s">
        <v>115</v>
      </c>
      <c r="E41" s="84"/>
      <c r="F41" s="42">
        <f t="shared" si="2"/>
        <v>2</v>
      </c>
      <c r="G41" s="42"/>
      <c r="H41" s="42"/>
      <c r="I41" s="42"/>
      <c r="J41" s="42">
        <f t="shared" si="3"/>
        <v>2</v>
      </c>
      <c r="K41" s="102" t="s">
        <v>272</v>
      </c>
      <c r="L41" s="72"/>
    </row>
    <row r="42" spans="1:12" s="7" customFormat="1" ht="38.25" x14ac:dyDescent="0.2">
      <c r="A42" s="45">
        <v>34</v>
      </c>
      <c r="B42" s="39" t="s">
        <v>48</v>
      </c>
      <c r="C42" s="48" t="s">
        <v>69</v>
      </c>
      <c r="D42" s="74" t="s">
        <v>115</v>
      </c>
      <c r="E42" s="84"/>
      <c r="F42" s="42">
        <f t="shared" si="2"/>
        <v>2</v>
      </c>
      <c r="G42" s="42"/>
      <c r="H42" s="42"/>
      <c r="I42" s="42"/>
      <c r="J42" s="42">
        <f t="shared" si="3"/>
        <v>2</v>
      </c>
      <c r="K42" s="102" t="s">
        <v>173</v>
      </c>
      <c r="L42" s="72"/>
    </row>
    <row r="43" spans="1:12" s="7" customFormat="1" ht="114.75" x14ac:dyDescent="0.2">
      <c r="A43" s="45">
        <v>35</v>
      </c>
      <c r="B43" s="39" t="s">
        <v>49</v>
      </c>
      <c r="C43" s="48" t="s">
        <v>69</v>
      </c>
      <c r="D43" s="74" t="s">
        <v>115</v>
      </c>
      <c r="E43" s="84"/>
      <c r="F43" s="42">
        <f t="shared" si="2"/>
        <v>2</v>
      </c>
      <c r="G43" s="42"/>
      <c r="H43" s="42"/>
      <c r="I43" s="42"/>
      <c r="J43" s="42">
        <f t="shared" si="3"/>
        <v>2</v>
      </c>
      <c r="K43" s="102" t="s">
        <v>335</v>
      </c>
      <c r="L43" s="72" t="s">
        <v>339</v>
      </c>
    </row>
    <row r="44" spans="1:12" s="7" customFormat="1" ht="25.5" x14ac:dyDescent="0.2">
      <c r="A44" s="40">
        <v>36</v>
      </c>
      <c r="B44" s="39" t="s">
        <v>51</v>
      </c>
      <c r="C44" s="48" t="s">
        <v>69</v>
      </c>
      <c r="D44" s="74" t="s">
        <v>115</v>
      </c>
      <c r="E44" s="84" t="s">
        <v>381</v>
      </c>
      <c r="F44" s="42">
        <f t="shared" si="2"/>
        <v>2</v>
      </c>
      <c r="G44" s="42"/>
      <c r="H44" s="42"/>
      <c r="I44" s="42"/>
      <c r="J44" s="42">
        <f t="shared" si="3"/>
        <v>2</v>
      </c>
      <c r="K44" s="60" t="s">
        <v>345</v>
      </c>
      <c r="L44" s="72"/>
    </row>
    <row r="45" spans="1:12" s="16" customFormat="1" ht="25.5" x14ac:dyDescent="0.2">
      <c r="A45" s="40">
        <v>37</v>
      </c>
      <c r="B45" s="39" t="s">
        <v>52</v>
      </c>
      <c r="C45" s="72" t="s">
        <v>69</v>
      </c>
      <c r="D45" s="74" t="s">
        <v>119</v>
      </c>
      <c r="E45" s="71"/>
      <c r="F45" s="42">
        <f t="shared" si="2"/>
        <v>2</v>
      </c>
      <c r="G45" s="42"/>
      <c r="H45" s="42"/>
      <c r="I45" s="42"/>
      <c r="J45" s="42">
        <f t="shared" si="3"/>
        <v>2</v>
      </c>
      <c r="K45" s="60" t="s">
        <v>353</v>
      </c>
      <c r="L45" s="62"/>
    </row>
    <row r="46" spans="1:12" s="7" customFormat="1" ht="38.25" x14ac:dyDescent="0.2">
      <c r="A46" s="40">
        <v>38</v>
      </c>
      <c r="B46" s="39" t="s">
        <v>53</v>
      </c>
      <c r="C46" s="48" t="s">
        <v>69</v>
      </c>
      <c r="D46" s="71" t="s">
        <v>115</v>
      </c>
      <c r="E46" s="84"/>
      <c r="F46" s="42">
        <f t="shared" si="2"/>
        <v>2</v>
      </c>
      <c r="G46" s="42"/>
      <c r="H46" s="42"/>
      <c r="I46" s="42"/>
      <c r="J46" s="42">
        <f t="shared" si="3"/>
        <v>2</v>
      </c>
      <c r="K46" s="60" t="s">
        <v>361</v>
      </c>
      <c r="L46" s="62"/>
    </row>
    <row r="47" spans="1:12" s="7" customFormat="1" ht="76.5" x14ac:dyDescent="0.2">
      <c r="A47" s="40">
        <v>39</v>
      </c>
      <c r="B47" s="39" t="s">
        <v>50</v>
      </c>
      <c r="C47" s="48" t="s">
        <v>69</v>
      </c>
      <c r="D47" s="74" t="s">
        <v>115</v>
      </c>
      <c r="E47" s="84" t="s">
        <v>382</v>
      </c>
      <c r="F47" s="42">
        <f t="shared" si="2"/>
        <v>2</v>
      </c>
      <c r="G47" s="42"/>
      <c r="H47" s="42">
        <v>0.5</v>
      </c>
      <c r="I47" s="42"/>
      <c r="J47" s="42">
        <f t="shared" si="3"/>
        <v>1</v>
      </c>
      <c r="K47" s="102" t="s">
        <v>282</v>
      </c>
      <c r="L47" s="72" t="s">
        <v>221</v>
      </c>
    </row>
    <row r="48" spans="1:12" ht="89.25" x14ac:dyDescent="0.2">
      <c r="A48" s="40">
        <v>40</v>
      </c>
      <c r="B48" s="39" t="s">
        <v>54</v>
      </c>
      <c r="C48" s="48" t="s">
        <v>69</v>
      </c>
      <c r="D48" s="74" t="s">
        <v>119</v>
      </c>
      <c r="E48" s="84" t="s">
        <v>407</v>
      </c>
      <c r="F48" s="42">
        <f t="shared" si="2"/>
        <v>2</v>
      </c>
      <c r="G48" s="42"/>
      <c r="H48" s="42">
        <v>0.5</v>
      </c>
      <c r="I48" s="42"/>
      <c r="J48" s="42">
        <f t="shared" si="3"/>
        <v>1</v>
      </c>
      <c r="K48" s="102" t="s">
        <v>369</v>
      </c>
      <c r="L48" s="72" t="s">
        <v>368</v>
      </c>
    </row>
    <row r="49" spans="1:12" ht="72" customHeight="1" x14ac:dyDescent="0.2">
      <c r="A49" s="40">
        <v>41</v>
      </c>
      <c r="B49" s="39" t="s">
        <v>55</v>
      </c>
      <c r="C49" s="48" t="s">
        <v>69</v>
      </c>
      <c r="D49" s="74" t="s">
        <v>115</v>
      </c>
      <c r="E49" s="105"/>
      <c r="F49" s="42">
        <f t="shared" si="2"/>
        <v>2</v>
      </c>
      <c r="G49" s="42"/>
      <c r="H49" s="42"/>
      <c r="I49" s="42"/>
      <c r="J49" s="42">
        <f t="shared" si="3"/>
        <v>2</v>
      </c>
      <c r="K49" s="102" t="s">
        <v>428</v>
      </c>
      <c r="L49" s="72" t="s">
        <v>221</v>
      </c>
    </row>
    <row r="50" spans="1:12" s="7" customFormat="1" ht="89.25" x14ac:dyDescent="0.2">
      <c r="A50" s="40">
        <v>42</v>
      </c>
      <c r="B50" s="39" t="s">
        <v>56</v>
      </c>
      <c r="C50" s="48" t="s">
        <v>69</v>
      </c>
      <c r="D50" s="81" t="s">
        <v>268</v>
      </c>
      <c r="E50" s="84" t="s">
        <v>276</v>
      </c>
      <c r="F50" s="42">
        <f t="shared" si="2"/>
        <v>2</v>
      </c>
      <c r="G50" s="42"/>
      <c r="H50" s="42"/>
      <c r="I50" s="42"/>
      <c r="J50" s="42">
        <f t="shared" si="3"/>
        <v>2</v>
      </c>
      <c r="K50" s="102" t="s">
        <v>275</v>
      </c>
      <c r="L50" s="72" t="s">
        <v>221</v>
      </c>
    </row>
    <row r="51" spans="1:12" x14ac:dyDescent="0.2">
      <c r="C51" s="47"/>
      <c r="D51" s="47"/>
      <c r="E51" s="47"/>
      <c r="F51" s="47"/>
      <c r="G51" s="47"/>
      <c r="H51" s="47"/>
      <c r="L51" s="49"/>
    </row>
    <row r="52" spans="1:12" x14ac:dyDescent="0.2">
      <c r="C52" s="47"/>
      <c r="D52" s="47"/>
      <c r="E52" s="47"/>
      <c r="F52" s="47"/>
      <c r="G52" s="47"/>
      <c r="H52" s="47"/>
    </row>
    <row r="54" spans="1:12" x14ac:dyDescent="0.2">
      <c r="A54" s="13"/>
      <c r="B54" s="8"/>
      <c r="C54" s="14"/>
      <c r="D54" s="14"/>
      <c r="E54" s="14"/>
      <c r="F54" s="14"/>
      <c r="G54" s="14"/>
      <c r="H54" s="14"/>
    </row>
    <row r="61" spans="1:12" x14ac:dyDescent="0.2">
      <c r="A61" s="13"/>
      <c r="B61" s="8"/>
      <c r="C61" s="14"/>
      <c r="D61" s="14"/>
      <c r="E61" s="14"/>
      <c r="F61" s="14"/>
      <c r="G61" s="14"/>
      <c r="H61" s="14"/>
    </row>
    <row r="65" spans="1:8" x14ac:dyDescent="0.2">
      <c r="A65" s="13"/>
      <c r="B65" s="8"/>
      <c r="C65" s="14"/>
      <c r="D65" s="14"/>
      <c r="E65" s="14"/>
      <c r="F65" s="14"/>
      <c r="G65" s="14"/>
      <c r="H65" s="14"/>
    </row>
    <row r="68" spans="1:8" x14ac:dyDescent="0.2">
      <c r="A68" s="13"/>
      <c r="B68" s="8"/>
      <c r="C68" s="14"/>
      <c r="D68" s="14"/>
      <c r="E68" s="14"/>
      <c r="F68" s="14"/>
      <c r="G68" s="14"/>
      <c r="H68" s="14"/>
    </row>
    <row r="72" spans="1:8" x14ac:dyDescent="0.2">
      <c r="A72" s="13"/>
      <c r="B72" s="8"/>
      <c r="C72" s="14"/>
      <c r="D72" s="14"/>
      <c r="E72" s="14"/>
      <c r="F72" s="14"/>
      <c r="G72" s="14"/>
      <c r="H72" s="14"/>
    </row>
    <row r="75" spans="1:8" x14ac:dyDescent="0.2">
      <c r="A75" s="13"/>
      <c r="B75" s="8"/>
      <c r="C75" s="14"/>
      <c r="D75" s="14"/>
      <c r="E75" s="14"/>
      <c r="F75" s="14"/>
      <c r="G75" s="14"/>
      <c r="H75" s="14"/>
    </row>
    <row r="79" spans="1:8" x14ac:dyDescent="0.2">
      <c r="A79" s="13"/>
      <c r="B79" s="8"/>
      <c r="C79" s="14"/>
      <c r="D79" s="14"/>
      <c r="E79" s="14"/>
      <c r="F79" s="14"/>
      <c r="G79" s="14"/>
      <c r="H79" s="14"/>
    </row>
  </sheetData>
  <mergeCells count="11">
    <mergeCell ref="G5:I5"/>
    <mergeCell ref="A3:L3"/>
    <mergeCell ref="A4:A6"/>
    <mergeCell ref="E4:E6"/>
    <mergeCell ref="F4:J4"/>
    <mergeCell ref="K4:K6"/>
    <mergeCell ref="L4:L6"/>
    <mergeCell ref="B5:B6"/>
    <mergeCell ref="F5:F6"/>
    <mergeCell ref="J5:J6"/>
    <mergeCell ref="D5:D6"/>
  </mergeCells>
  <dataValidations count="3">
    <dataValidation type="list" allowBlank="1" showInputMessage="1" showErrorMessage="1" sqref="H7:I50 G8:G11 G13:G50">
      <formula1>Формат</formula1>
    </dataValidation>
    <dataValidation type="list" allowBlank="1" showInputMessage="1" showErrorMessage="1" sqref="C13:C50 C8:C11">
      <formula1>$C$5:$C$6</formula1>
    </dataValidation>
    <dataValidation type="list" allowBlank="1" showInputMessage="1" showErrorMessage="1" sqref="C12:D12">
      <formula1>Выбор_1.2</formula1>
    </dataValidation>
  </dataValidations>
  <hyperlinks>
    <hyperlink ref="K18" r:id="rId1"/>
    <hyperlink ref="K39" r:id="rId2"/>
    <hyperlink ref="K10" r:id="rId3"/>
    <hyperlink ref="K11" r:id="rId4"/>
    <hyperlink ref="K38" r:id="rId5"/>
    <hyperlink ref="K35" r:id="rId6"/>
    <hyperlink ref="K42" r:id="rId7"/>
    <hyperlink ref="K13" r:id="rId8"/>
    <hyperlink ref="K19" r:id="rId9"/>
    <hyperlink ref="K22" r:id="rId10"/>
    <hyperlink ref="K30" r:id="rId11"/>
    <hyperlink ref="K31" r:id="rId12"/>
    <hyperlink ref="K34" r:id="rId13"/>
    <hyperlink ref="K29" r:id="rId14"/>
    <hyperlink ref="K28" r:id="rId15"/>
    <hyperlink ref="K45" r:id="rId16"/>
    <hyperlink ref="K14" r:id="rId17"/>
    <hyperlink ref="K49" r:id="rId18"/>
  </hyperlinks>
  <pageMargins left="0.70866141732283472" right="0.70866141732283472" top="0.35433070866141736" bottom="0.35433070866141736" header="0.31496062992125984" footer="0.31496062992125984"/>
  <pageSetup paperSize="9" scale="49" fitToHeight="3" orientation="landscape"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Normal="100" zoomScaleSheetLayoutView="100" workbookViewId="0">
      <pane ySplit="7" topLeftCell="A8" activePane="bottomLeft" state="frozenSplit"/>
      <selection pane="bottomLeft" activeCell="B11" sqref="B11"/>
    </sheetView>
  </sheetViews>
  <sheetFormatPr defaultRowHeight="12.75" x14ac:dyDescent="0.2"/>
  <cols>
    <col min="1" max="1" width="3.85546875" style="12" customWidth="1"/>
    <col min="2" max="2" width="23.28515625" style="22" customWidth="1"/>
    <col min="3" max="3" width="55.140625" style="11" customWidth="1"/>
    <col min="4" max="4" width="15.140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142" t="s">
        <v>105</v>
      </c>
      <c r="B1" s="51"/>
      <c r="C1" s="51"/>
      <c r="D1" s="51"/>
      <c r="E1" s="51"/>
      <c r="F1" s="51"/>
      <c r="G1" s="51"/>
      <c r="H1" s="51"/>
      <c r="I1" s="51"/>
      <c r="J1" s="51"/>
      <c r="K1"/>
    </row>
    <row r="2" spans="1:12" ht="16.5" customHeight="1" x14ac:dyDescent="0.2">
      <c r="A2" s="17" t="s">
        <v>16</v>
      </c>
      <c r="B2" s="5"/>
      <c r="C2" s="46"/>
      <c r="D2" s="46"/>
      <c r="E2" s="46"/>
      <c r="F2" s="46"/>
      <c r="G2" s="46"/>
      <c r="H2" s="23"/>
    </row>
    <row r="3" spans="1:12" ht="40.5" customHeight="1" x14ac:dyDescent="0.2">
      <c r="A3" s="169"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9"/>
      <c r="C3" s="169"/>
      <c r="D3" s="169"/>
      <c r="E3" s="169"/>
      <c r="F3" s="169"/>
      <c r="G3" s="169"/>
      <c r="H3" s="169"/>
      <c r="I3" s="169"/>
      <c r="J3" s="169"/>
      <c r="K3" s="169"/>
      <c r="L3" s="169"/>
    </row>
    <row r="4" spans="1:12" ht="51" customHeight="1" x14ac:dyDescent="0.2">
      <c r="A4" s="172" t="s">
        <v>4</v>
      </c>
      <c r="B4" s="86" t="s">
        <v>59</v>
      </c>
      <c r="C4" s="86"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86" t="s">
        <v>462</v>
      </c>
      <c r="E4" s="172" t="s">
        <v>391</v>
      </c>
      <c r="F4" s="172" t="s">
        <v>104</v>
      </c>
      <c r="G4" s="172"/>
      <c r="H4" s="172"/>
      <c r="I4" s="172"/>
      <c r="J4" s="172"/>
      <c r="K4" s="172" t="s">
        <v>3</v>
      </c>
      <c r="L4" s="172" t="s">
        <v>62</v>
      </c>
    </row>
    <row r="5" spans="1:12" s="10" customFormat="1" ht="30.75" customHeight="1" x14ac:dyDescent="0.2">
      <c r="A5" s="172"/>
      <c r="B5" s="172" t="s">
        <v>7</v>
      </c>
      <c r="C5" s="87" t="str">
        <f>'Методика III этап'!B13</f>
        <v>Опубликована в структурированном виде, с указанием полных или кратких наименований всех составляющих</v>
      </c>
      <c r="D5" s="179" t="s">
        <v>57</v>
      </c>
      <c r="E5" s="172"/>
      <c r="F5" s="180" t="s">
        <v>13</v>
      </c>
      <c r="G5" s="179" t="s">
        <v>14</v>
      </c>
      <c r="H5" s="179"/>
      <c r="I5" s="179"/>
      <c r="J5" s="180" t="s">
        <v>12</v>
      </c>
      <c r="K5" s="172"/>
      <c r="L5" s="172"/>
    </row>
    <row r="6" spans="1:12" s="10" customFormat="1" ht="46.5" customHeight="1" x14ac:dyDescent="0.2">
      <c r="A6" s="172"/>
      <c r="B6" s="172"/>
      <c r="C6" s="87" t="str">
        <f>'Методика III этап'!B14</f>
        <v>Опубликована, но не в структурированном виде и (или) без указания полных или кратких наименований всех составляющих</v>
      </c>
      <c r="D6" s="179"/>
      <c r="E6" s="172"/>
      <c r="F6" s="180"/>
      <c r="G6" s="179" t="s">
        <v>11</v>
      </c>
      <c r="H6" s="179" t="s">
        <v>17</v>
      </c>
      <c r="I6" s="179" t="s">
        <v>58</v>
      </c>
      <c r="J6" s="180"/>
      <c r="K6" s="172"/>
      <c r="L6" s="172"/>
    </row>
    <row r="7" spans="1:12" s="10" customFormat="1" ht="15" customHeight="1" x14ac:dyDescent="0.2">
      <c r="A7" s="172"/>
      <c r="B7" s="172"/>
      <c r="C7" s="87" t="str">
        <f>'Методика III этап'!B15</f>
        <v xml:space="preserve">Не опубликована </v>
      </c>
      <c r="D7" s="179"/>
      <c r="E7" s="172"/>
      <c r="F7" s="180"/>
      <c r="G7" s="179"/>
      <c r="H7" s="179"/>
      <c r="I7" s="179"/>
      <c r="J7" s="180"/>
      <c r="K7" s="172"/>
      <c r="L7" s="172"/>
    </row>
    <row r="8" spans="1:12" s="52" customFormat="1" x14ac:dyDescent="0.2">
      <c r="A8" s="89"/>
      <c r="B8" s="90" t="s">
        <v>461</v>
      </c>
      <c r="C8" s="91"/>
      <c r="D8" s="91"/>
      <c r="E8" s="92"/>
      <c r="F8" s="93"/>
      <c r="G8" s="93"/>
      <c r="H8" s="93"/>
      <c r="I8" s="93"/>
      <c r="J8" s="93"/>
      <c r="K8" s="150"/>
      <c r="L8" s="95"/>
    </row>
    <row r="9" spans="1:12" s="7" customFormat="1" ht="51" x14ac:dyDescent="0.2">
      <c r="A9" s="40">
        <v>1</v>
      </c>
      <c r="B9" s="39" t="s">
        <v>18</v>
      </c>
      <c r="C9" s="48" t="s">
        <v>76</v>
      </c>
      <c r="D9" s="68"/>
      <c r="E9" s="41"/>
      <c r="F9" s="42">
        <f>IF(C9=$C$5,2,IF(C9=$C$6,1,0))</f>
        <v>0</v>
      </c>
      <c r="G9" s="42"/>
      <c r="H9" s="42"/>
      <c r="I9" s="42"/>
      <c r="J9" s="42">
        <f>F9*(1-G9)*(1-H9)*(1-I9)</f>
        <v>0</v>
      </c>
      <c r="K9" s="60" t="s">
        <v>251</v>
      </c>
      <c r="L9" s="73" t="s">
        <v>133</v>
      </c>
    </row>
    <row r="10" spans="1:12" ht="114.75" x14ac:dyDescent="0.2">
      <c r="A10" s="40">
        <v>2</v>
      </c>
      <c r="B10" s="39" t="s">
        <v>19</v>
      </c>
      <c r="C10" s="48" t="s">
        <v>76</v>
      </c>
      <c r="D10" s="68"/>
      <c r="E10" s="84" t="s">
        <v>405</v>
      </c>
      <c r="F10" s="42">
        <f t="shared" ref="F10:F12" si="0">IF(C10=$C$5,2,IF(C10=$C$6,1,0))</f>
        <v>0</v>
      </c>
      <c r="G10" s="42"/>
      <c r="H10" s="42">
        <v>0.5</v>
      </c>
      <c r="I10" s="42"/>
      <c r="J10" s="42">
        <f t="shared" ref="J10:J12" si="1">F10*(1-H10)*(1-I10)</f>
        <v>0</v>
      </c>
      <c r="K10" s="151" t="s">
        <v>257</v>
      </c>
      <c r="L10" s="73" t="s">
        <v>413</v>
      </c>
    </row>
    <row r="11" spans="1:12" ht="38.25" x14ac:dyDescent="0.2">
      <c r="A11" s="40">
        <v>3</v>
      </c>
      <c r="B11" s="39" t="s">
        <v>466</v>
      </c>
      <c r="C11" s="48" t="s">
        <v>75</v>
      </c>
      <c r="D11" s="74" t="s">
        <v>280</v>
      </c>
      <c r="E11" s="43"/>
      <c r="F11" s="42">
        <f t="shared" si="0"/>
        <v>1</v>
      </c>
      <c r="G11" s="42"/>
      <c r="H11" s="42"/>
      <c r="I11" s="42"/>
      <c r="J11" s="42">
        <f t="shared" si="1"/>
        <v>1</v>
      </c>
      <c r="K11" s="103" t="s">
        <v>144</v>
      </c>
      <c r="L11" s="73" t="s">
        <v>145</v>
      </c>
    </row>
    <row r="12" spans="1:12" s="7" customFormat="1" ht="41.25" customHeight="1" x14ac:dyDescent="0.2">
      <c r="A12" s="40">
        <v>4</v>
      </c>
      <c r="B12" s="39" t="s">
        <v>20</v>
      </c>
      <c r="C12" s="48" t="s">
        <v>76</v>
      </c>
      <c r="D12" s="68"/>
      <c r="E12" s="44"/>
      <c r="F12" s="42">
        <f t="shared" si="0"/>
        <v>0</v>
      </c>
      <c r="G12" s="42"/>
      <c r="H12" s="42"/>
      <c r="I12" s="42"/>
      <c r="J12" s="42">
        <f t="shared" si="1"/>
        <v>0</v>
      </c>
      <c r="K12" s="152" t="s">
        <v>149</v>
      </c>
      <c r="L12" s="73" t="s">
        <v>150</v>
      </c>
    </row>
    <row r="13" spans="1:12" s="53" customFormat="1" x14ac:dyDescent="0.2">
      <c r="A13" s="96"/>
      <c r="B13" s="90" t="s">
        <v>60</v>
      </c>
      <c r="C13" s="98"/>
      <c r="D13" s="98"/>
      <c r="E13" s="98"/>
      <c r="F13" s="93"/>
      <c r="G13" s="93"/>
      <c r="H13" s="93"/>
      <c r="I13" s="93"/>
      <c r="J13" s="93"/>
      <c r="K13" s="112"/>
      <c r="L13" s="113"/>
    </row>
    <row r="14" spans="1:12" ht="25.5" x14ac:dyDescent="0.2">
      <c r="A14" s="40">
        <v>5</v>
      </c>
      <c r="B14" s="39" t="s">
        <v>21</v>
      </c>
      <c r="C14" s="48" t="s">
        <v>76</v>
      </c>
      <c r="D14" s="74"/>
      <c r="E14" s="44"/>
      <c r="F14" s="42">
        <f>IF(C14=$C$5,2,IF(C14=$C$6,1,0))</f>
        <v>0</v>
      </c>
      <c r="G14" s="42"/>
      <c r="H14" s="42"/>
      <c r="I14" s="42"/>
      <c r="J14" s="42">
        <f>F14*(1-H14)*(1-I14)*(1-G14)</f>
        <v>0</v>
      </c>
      <c r="K14" s="60"/>
      <c r="L14" s="72" t="s">
        <v>131</v>
      </c>
    </row>
    <row r="15" spans="1:12" s="7" customFormat="1" ht="25.5" x14ac:dyDescent="0.2">
      <c r="A15" s="40">
        <v>6</v>
      </c>
      <c r="B15" s="39" t="s">
        <v>23</v>
      </c>
      <c r="C15" s="48" t="s">
        <v>74</v>
      </c>
      <c r="D15" s="71" t="s">
        <v>168</v>
      </c>
      <c r="E15" s="44"/>
      <c r="F15" s="42">
        <f t="shared" ref="F15:F51" si="2">IF(C15=$C$5,2,IF(C15=$C$6,1,0))</f>
        <v>2</v>
      </c>
      <c r="G15" s="42">
        <v>0.5</v>
      </c>
      <c r="H15" s="42"/>
      <c r="I15" s="42"/>
      <c r="J15" s="42">
        <f t="shared" ref="J15:J51" si="3">F15*(1-H15)*(1-I15)*(1-G15)</f>
        <v>1</v>
      </c>
      <c r="K15" s="60" t="s">
        <v>182</v>
      </c>
      <c r="L15" s="72" t="s">
        <v>181</v>
      </c>
    </row>
    <row r="16" spans="1:12" s="7" customFormat="1" ht="178.5" x14ac:dyDescent="0.2">
      <c r="A16" s="40">
        <v>7</v>
      </c>
      <c r="B16" s="39" t="s">
        <v>22</v>
      </c>
      <c r="C16" s="48" t="s">
        <v>75</v>
      </c>
      <c r="D16" s="74" t="s">
        <v>115</v>
      </c>
      <c r="E16" s="84" t="s">
        <v>383</v>
      </c>
      <c r="F16" s="42">
        <f t="shared" si="2"/>
        <v>1</v>
      </c>
      <c r="G16" s="42"/>
      <c r="H16" s="42">
        <v>0.5</v>
      </c>
      <c r="I16" s="42"/>
      <c r="J16" s="42">
        <f t="shared" si="3"/>
        <v>0.5</v>
      </c>
      <c r="K16" s="60" t="s">
        <v>190</v>
      </c>
      <c r="L16" s="109"/>
    </row>
    <row r="17" spans="1:12" s="7" customFormat="1" ht="25.5" x14ac:dyDescent="0.2">
      <c r="A17" s="40">
        <v>8</v>
      </c>
      <c r="B17" s="39" t="s">
        <v>24</v>
      </c>
      <c r="C17" s="48" t="s">
        <v>74</v>
      </c>
      <c r="D17" s="84" t="s">
        <v>264</v>
      </c>
      <c r="E17" s="44"/>
      <c r="F17" s="42">
        <f t="shared" si="2"/>
        <v>2</v>
      </c>
      <c r="G17" s="42"/>
      <c r="H17" s="42"/>
      <c r="I17" s="42"/>
      <c r="J17" s="42">
        <f t="shared" si="3"/>
        <v>2</v>
      </c>
      <c r="K17" s="60" t="s">
        <v>165</v>
      </c>
      <c r="L17" s="72" t="s">
        <v>166</v>
      </c>
    </row>
    <row r="18" spans="1:12" ht="25.5" x14ac:dyDescent="0.2">
      <c r="A18" s="40">
        <v>9</v>
      </c>
      <c r="B18" s="39" t="s">
        <v>25</v>
      </c>
      <c r="C18" s="48" t="s">
        <v>75</v>
      </c>
      <c r="D18" s="71" t="s">
        <v>115</v>
      </c>
      <c r="E18" s="84" t="s">
        <v>199</v>
      </c>
      <c r="F18" s="42">
        <f t="shared" si="2"/>
        <v>1</v>
      </c>
      <c r="G18" s="42"/>
      <c r="H18" s="42"/>
      <c r="I18" s="42"/>
      <c r="J18" s="42">
        <f t="shared" si="3"/>
        <v>1</v>
      </c>
      <c r="K18" s="60" t="s">
        <v>198</v>
      </c>
      <c r="L18" s="72"/>
    </row>
    <row r="19" spans="1:12" s="7" customFormat="1" ht="63.75" x14ac:dyDescent="0.2">
      <c r="A19" s="40">
        <v>10</v>
      </c>
      <c r="B19" s="39" t="s">
        <v>26</v>
      </c>
      <c r="C19" s="48" t="s">
        <v>76</v>
      </c>
      <c r="D19" s="74" t="s">
        <v>115</v>
      </c>
      <c r="E19" s="84" t="s">
        <v>414</v>
      </c>
      <c r="F19" s="42">
        <f t="shared" si="2"/>
        <v>0</v>
      </c>
      <c r="G19" s="42"/>
      <c r="H19" s="42"/>
      <c r="I19" s="42"/>
      <c r="J19" s="42">
        <f t="shared" si="3"/>
        <v>0</v>
      </c>
      <c r="K19" s="60" t="s">
        <v>116</v>
      </c>
      <c r="L19" s="72" t="s">
        <v>117</v>
      </c>
    </row>
    <row r="20" spans="1:12" ht="38.25" x14ac:dyDescent="0.2">
      <c r="A20" s="40">
        <v>11</v>
      </c>
      <c r="B20" s="39" t="s">
        <v>61</v>
      </c>
      <c r="C20" s="48" t="s">
        <v>76</v>
      </c>
      <c r="D20" s="74"/>
      <c r="E20" s="84" t="s">
        <v>415</v>
      </c>
      <c r="F20" s="42">
        <f t="shared" si="2"/>
        <v>0</v>
      </c>
      <c r="G20" s="42"/>
      <c r="H20" s="42">
        <v>0.5</v>
      </c>
      <c r="I20" s="42"/>
      <c r="J20" s="42">
        <f t="shared" si="3"/>
        <v>0</v>
      </c>
      <c r="K20" s="107" t="s">
        <v>205</v>
      </c>
      <c r="L20" s="72" t="s">
        <v>416</v>
      </c>
    </row>
    <row r="21" spans="1:12" s="7" customFormat="1" ht="178.5" x14ac:dyDescent="0.2">
      <c r="A21" s="40">
        <v>12</v>
      </c>
      <c r="B21" s="39" t="s">
        <v>27</v>
      </c>
      <c r="C21" s="48" t="s">
        <v>76</v>
      </c>
      <c r="D21" s="74"/>
      <c r="E21" s="84" t="s">
        <v>376</v>
      </c>
      <c r="F21" s="42">
        <f t="shared" si="2"/>
        <v>0</v>
      </c>
      <c r="G21" s="42"/>
      <c r="H21" s="42">
        <v>0.5</v>
      </c>
      <c r="I21" s="42"/>
      <c r="J21" s="42">
        <f t="shared" si="3"/>
        <v>0</v>
      </c>
      <c r="K21" s="60" t="s">
        <v>305</v>
      </c>
      <c r="L21" s="72" t="s">
        <v>306</v>
      </c>
    </row>
    <row r="22" spans="1:12" s="7" customFormat="1" ht="51" x14ac:dyDescent="0.2">
      <c r="A22" s="40">
        <v>13</v>
      </c>
      <c r="B22" s="39" t="s">
        <v>28</v>
      </c>
      <c r="C22" s="48" t="s">
        <v>76</v>
      </c>
      <c r="D22" s="74"/>
      <c r="E22" s="84"/>
      <c r="F22" s="42">
        <f t="shared" si="2"/>
        <v>0</v>
      </c>
      <c r="G22" s="42"/>
      <c r="H22" s="42"/>
      <c r="I22" s="42"/>
      <c r="J22" s="42">
        <f t="shared" si="3"/>
        <v>0</v>
      </c>
      <c r="K22" s="147" t="s">
        <v>207</v>
      </c>
      <c r="L22" s="72" t="s">
        <v>417</v>
      </c>
    </row>
    <row r="23" spans="1:12" s="7" customFormat="1" ht="38.25" x14ac:dyDescent="0.2">
      <c r="A23" s="40">
        <v>14</v>
      </c>
      <c r="B23" s="39" t="s">
        <v>372</v>
      </c>
      <c r="C23" s="48" t="s">
        <v>75</v>
      </c>
      <c r="D23" s="71" t="s">
        <v>119</v>
      </c>
      <c r="E23" s="84"/>
      <c r="F23" s="42">
        <f t="shared" si="2"/>
        <v>1</v>
      </c>
      <c r="G23" s="42"/>
      <c r="H23" s="42"/>
      <c r="I23" s="42"/>
      <c r="J23" s="42">
        <f t="shared" si="3"/>
        <v>1</v>
      </c>
      <c r="K23" s="107" t="s">
        <v>211</v>
      </c>
      <c r="L23" s="62"/>
    </row>
    <row r="24" spans="1:12" x14ac:dyDescent="0.2">
      <c r="A24" s="40">
        <v>15</v>
      </c>
      <c r="B24" s="39" t="s">
        <v>29</v>
      </c>
      <c r="C24" s="48" t="s">
        <v>76</v>
      </c>
      <c r="D24" s="74"/>
      <c r="E24" s="84"/>
      <c r="F24" s="42">
        <f t="shared" si="2"/>
        <v>0</v>
      </c>
      <c r="G24" s="42"/>
      <c r="H24" s="42"/>
      <c r="I24" s="42"/>
      <c r="J24" s="42">
        <f t="shared" si="3"/>
        <v>0</v>
      </c>
      <c r="K24" s="60"/>
      <c r="L24" s="72"/>
    </row>
    <row r="25" spans="1:12" ht="51" x14ac:dyDescent="0.2">
      <c r="A25" s="40">
        <v>16</v>
      </c>
      <c r="B25" s="39" t="s">
        <v>30</v>
      </c>
      <c r="C25" s="48" t="s">
        <v>76</v>
      </c>
      <c r="D25" s="74"/>
      <c r="E25" s="84"/>
      <c r="F25" s="42">
        <f t="shared" si="2"/>
        <v>0</v>
      </c>
      <c r="G25" s="42"/>
      <c r="H25" s="42"/>
      <c r="I25" s="42"/>
      <c r="J25" s="42">
        <f t="shared" si="3"/>
        <v>0</v>
      </c>
      <c r="K25" s="107" t="s">
        <v>218</v>
      </c>
      <c r="L25" s="72" t="s">
        <v>133</v>
      </c>
    </row>
    <row r="26" spans="1:12" ht="51" x14ac:dyDescent="0.2">
      <c r="A26" s="40">
        <v>17</v>
      </c>
      <c r="B26" s="39" t="s">
        <v>31</v>
      </c>
      <c r="C26" s="48" t="s">
        <v>76</v>
      </c>
      <c r="D26" s="74"/>
      <c r="E26" s="84"/>
      <c r="F26" s="42">
        <f t="shared" si="2"/>
        <v>0</v>
      </c>
      <c r="G26" s="42"/>
      <c r="H26" s="42"/>
      <c r="I26" s="42"/>
      <c r="J26" s="42">
        <f t="shared" si="3"/>
        <v>0</v>
      </c>
      <c r="K26" s="147" t="s">
        <v>220</v>
      </c>
      <c r="L26" s="72" t="s">
        <v>133</v>
      </c>
    </row>
    <row r="27" spans="1:12" s="16" customFormat="1" ht="25.5" x14ac:dyDescent="0.2">
      <c r="A27" s="40">
        <v>18</v>
      </c>
      <c r="B27" s="39" t="s">
        <v>32</v>
      </c>
      <c r="C27" s="48" t="s">
        <v>75</v>
      </c>
      <c r="D27" s="74" t="s">
        <v>115</v>
      </c>
      <c r="E27" s="84"/>
      <c r="F27" s="42">
        <f t="shared" si="2"/>
        <v>1</v>
      </c>
      <c r="G27" s="42"/>
      <c r="H27" s="42"/>
      <c r="I27" s="42"/>
      <c r="J27" s="42">
        <f t="shared" si="3"/>
        <v>1</v>
      </c>
      <c r="K27" s="60" t="s">
        <v>125</v>
      </c>
      <c r="L27" s="72"/>
    </row>
    <row r="28" spans="1:12" ht="38.25" x14ac:dyDescent="0.2">
      <c r="A28" s="40">
        <v>19</v>
      </c>
      <c r="B28" s="39" t="s">
        <v>33</v>
      </c>
      <c r="C28" s="48" t="s">
        <v>76</v>
      </c>
      <c r="D28" s="74"/>
      <c r="E28" s="84"/>
      <c r="F28" s="42">
        <f t="shared" si="2"/>
        <v>0</v>
      </c>
      <c r="G28" s="42"/>
      <c r="H28" s="42"/>
      <c r="I28" s="42"/>
      <c r="J28" s="42">
        <f t="shared" si="3"/>
        <v>0</v>
      </c>
      <c r="K28" s="60" t="s">
        <v>224</v>
      </c>
      <c r="L28" s="76" t="s">
        <v>418</v>
      </c>
    </row>
    <row r="29" spans="1:12" ht="38.25" x14ac:dyDescent="0.2">
      <c r="A29" s="40">
        <v>20</v>
      </c>
      <c r="B29" s="39" t="s">
        <v>34</v>
      </c>
      <c r="C29" s="48" t="s">
        <v>76</v>
      </c>
      <c r="D29" s="74"/>
      <c r="E29" s="84"/>
      <c r="F29" s="42">
        <f t="shared" si="2"/>
        <v>0</v>
      </c>
      <c r="G29" s="42"/>
      <c r="H29" s="42"/>
      <c r="I29" s="42"/>
      <c r="J29" s="42">
        <f t="shared" si="3"/>
        <v>0</v>
      </c>
      <c r="K29" s="60" t="s">
        <v>229</v>
      </c>
      <c r="L29" s="72" t="s">
        <v>283</v>
      </c>
    </row>
    <row r="30" spans="1:12" ht="38.25" x14ac:dyDescent="0.2">
      <c r="A30" s="40">
        <v>21</v>
      </c>
      <c r="B30" s="39" t="s">
        <v>35</v>
      </c>
      <c r="C30" s="48" t="s">
        <v>76</v>
      </c>
      <c r="D30" s="74"/>
      <c r="E30" s="84"/>
      <c r="F30" s="42">
        <f t="shared" si="2"/>
        <v>0</v>
      </c>
      <c r="G30" s="42"/>
      <c r="H30" s="42"/>
      <c r="I30" s="42"/>
      <c r="J30" s="42">
        <f t="shared" si="3"/>
        <v>0</v>
      </c>
      <c r="K30" s="107" t="s">
        <v>317</v>
      </c>
      <c r="L30" s="72" t="s">
        <v>283</v>
      </c>
    </row>
    <row r="31" spans="1:12" ht="63.75" x14ac:dyDescent="0.2">
      <c r="A31" s="40">
        <v>22</v>
      </c>
      <c r="B31" s="39" t="s">
        <v>36</v>
      </c>
      <c r="C31" s="48" t="s">
        <v>75</v>
      </c>
      <c r="D31" s="71" t="s">
        <v>119</v>
      </c>
      <c r="E31" s="84"/>
      <c r="F31" s="42">
        <f t="shared" si="2"/>
        <v>1</v>
      </c>
      <c r="G31" s="42"/>
      <c r="H31" s="42"/>
      <c r="I31" s="42"/>
      <c r="J31" s="42">
        <f t="shared" si="3"/>
        <v>1</v>
      </c>
      <c r="K31" s="107" t="s">
        <v>232</v>
      </c>
      <c r="L31" s="72" t="s">
        <v>419</v>
      </c>
    </row>
    <row r="32" spans="1:12" ht="38.25" x14ac:dyDescent="0.2">
      <c r="A32" s="40">
        <v>23</v>
      </c>
      <c r="B32" s="39" t="s">
        <v>37</v>
      </c>
      <c r="C32" s="48" t="s">
        <v>75</v>
      </c>
      <c r="D32" s="74" t="s">
        <v>115</v>
      </c>
      <c r="E32" s="84"/>
      <c r="F32" s="42">
        <f t="shared" si="2"/>
        <v>1</v>
      </c>
      <c r="G32" s="42"/>
      <c r="H32" s="42"/>
      <c r="I32" s="42"/>
      <c r="J32" s="42">
        <f t="shared" si="3"/>
        <v>1</v>
      </c>
      <c r="K32" s="60" t="s">
        <v>237</v>
      </c>
      <c r="L32" s="72"/>
    </row>
    <row r="33" spans="1:12" ht="25.5" x14ac:dyDescent="0.2">
      <c r="A33" s="40">
        <v>24</v>
      </c>
      <c r="B33" s="39" t="s">
        <v>38</v>
      </c>
      <c r="C33" s="48" t="s">
        <v>74</v>
      </c>
      <c r="D33" s="71" t="s">
        <v>240</v>
      </c>
      <c r="E33" s="84"/>
      <c r="F33" s="42">
        <f t="shared" si="2"/>
        <v>2</v>
      </c>
      <c r="G33" s="42"/>
      <c r="H33" s="42"/>
      <c r="I33" s="42"/>
      <c r="J33" s="42">
        <f t="shared" si="3"/>
        <v>2</v>
      </c>
      <c r="K33" s="60" t="s">
        <v>241</v>
      </c>
      <c r="L33" s="72"/>
    </row>
    <row r="34" spans="1:12" ht="38.25" x14ac:dyDescent="0.2">
      <c r="A34" s="40">
        <v>25</v>
      </c>
      <c r="B34" s="39" t="s">
        <v>39</v>
      </c>
      <c r="C34" s="48" t="s">
        <v>76</v>
      </c>
      <c r="D34" s="74"/>
      <c r="E34" s="84"/>
      <c r="F34" s="42">
        <f t="shared" si="2"/>
        <v>0</v>
      </c>
      <c r="G34" s="42"/>
      <c r="H34" s="42"/>
      <c r="I34" s="42"/>
      <c r="J34" s="42">
        <f t="shared" si="3"/>
        <v>0</v>
      </c>
      <c r="K34" s="60"/>
      <c r="L34" s="72" t="s">
        <v>324</v>
      </c>
    </row>
    <row r="35" spans="1:12" x14ac:dyDescent="0.2">
      <c r="A35" s="40">
        <v>26</v>
      </c>
      <c r="B35" s="39" t="s">
        <v>40</v>
      </c>
      <c r="C35" s="48" t="s">
        <v>76</v>
      </c>
      <c r="D35" s="74"/>
      <c r="E35" s="84"/>
      <c r="F35" s="42">
        <f t="shared" si="2"/>
        <v>0</v>
      </c>
      <c r="G35" s="42"/>
      <c r="H35" s="42"/>
      <c r="I35" s="42"/>
      <c r="J35" s="42">
        <f t="shared" si="3"/>
        <v>0</v>
      </c>
      <c r="K35" s="60"/>
      <c r="L35" s="72"/>
    </row>
    <row r="36" spans="1:12" ht="51" x14ac:dyDescent="0.2">
      <c r="A36" s="40">
        <v>27</v>
      </c>
      <c r="B36" s="39" t="s">
        <v>41</v>
      </c>
      <c r="C36" s="48" t="s">
        <v>75</v>
      </c>
      <c r="D36" s="71" t="s">
        <v>119</v>
      </c>
      <c r="E36" s="84" t="s">
        <v>355</v>
      </c>
      <c r="F36" s="42">
        <f t="shared" si="2"/>
        <v>1</v>
      </c>
      <c r="G36" s="42"/>
      <c r="H36" s="42">
        <v>0.5</v>
      </c>
      <c r="I36" s="42"/>
      <c r="J36" s="42">
        <f t="shared" si="3"/>
        <v>0.5</v>
      </c>
      <c r="K36" s="60" t="s">
        <v>158</v>
      </c>
      <c r="L36" s="76" t="s">
        <v>159</v>
      </c>
    </row>
    <row r="37" spans="1:12" x14ac:dyDescent="0.2">
      <c r="A37" s="40">
        <v>28</v>
      </c>
      <c r="B37" s="39" t="s">
        <v>42</v>
      </c>
      <c r="C37" s="48" t="s">
        <v>76</v>
      </c>
      <c r="D37" s="74"/>
      <c r="E37" s="84"/>
      <c r="F37" s="42">
        <f t="shared" si="2"/>
        <v>0</v>
      </c>
      <c r="G37" s="42"/>
      <c r="H37" s="42"/>
      <c r="I37" s="42"/>
      <c r="J37" s="42">
        <f t="shared" si="3"/>
        <v>0</v>
      </c>
      <c r="K37" s="60"/>
      <c r="L37" s="72"/>
    </row>
    <row r="38" spans="1:12" ht="38.25" x14ac:dyDescent="0.2">
      <c r="A38" s="40">
        <v>29</v>
      </c>
      <c r="B38" s="39" t="s">
        <v>43</v>
      </c>
      <c r="C38" s="48" t="s">
        <v>74</v>
      </c>
      <c r="D38" s="71" t="s">
        <v>264</v>
      </c>
      <c r="E38" s="84"/>
      <c r="F38" s="42">
        <f t="shared" si="2"/>
        <v>2</v>
      </c>
      <c r="G38" s="42"/>
      <c r="H38" s="42"/>
      <c r="I38" s="42"/>
      <c r="J38" s="42">
        <f t="shared" si="3"/>
        <v>2</v>
      </c>
      <c r="K38" s="60" t="s">
        <v>265</v>
      </c>
      <c r="L38" s="72" t="s">
        <v>420</v>
      </c>
    </row>
    <row r="39" spans="1:12" s="16" customFormat="1" ht="51" x14ac:dyDescent="0.2">
      <c r="A39" s="45">
        <v>30</v>
      </c>
      <c r="B39" s="39" t="s">
        <v>44</v>
      </c>
      <c r="C39" s="48" t="s">
        <v>76</v>
      </c>
      <c r="D39" s="74"/>
      <c r="E39" s="84"/>
      <c r="F39" s="42">
        <f t="shared" si="2"/>
        <v>0</v>
      </c>
      <c r="G39" s="42"/>
      <c r="H39" s="42"/>
      <c r="I39" s="42"/>
      <c r="J39" s="42">
        <f t="shared" si="3"/>
        <v>0</v>
      </c>
      <c r="K39" s="60" t="s">
        <v>132</v>
      </c>
      <c r="L39" s="72" t="s">
        <v>133</v>
      </c>
    </row>
    <row r="40" spans="1:12" s="7" customFormat="1" ht="25.5" x14ac:dyDescent="0.2">
      <c r="A40" s="45">
        <v>31</v>
      </c>
      <c r="B40" s="39" t="s">
        <v>45</v>
      </c>
      <c r="C40" s="48" t="s">
        <v>76</v>
      </c>
      <c r="D40" s="74"/>
      <c r="E40" s="84"/>
      <c r="F40" s="42">
        <f t="shared" si="2"/>
        <v>0</v>
      </c>
      <c r="G40" s="42"/>
      <c r="H40" s="42"/>
      <c r="I40" s="42"/>
      <c r="J40" s="42">
        <f t="shared" si="3"/>
        <v>0</v>
      </c>
      <c r="K40" s="153"/>
      <c r="L40" s="72" t="s">
        <v>131</v>
      </c>
    </row>
    <row r="41" spans="1:12" s="7" customFormat="1" ht="51" x14ac:dyDescent="0.2">
      <c r="A41" s="45">
        <v>32</v>
      </c>
      <c r="B41" s="39" t="s">
        <v>46</v>
      </c>
      <c r="C41" s="48" t="s">
        <v>75</v>
      </c>
      <c r="D41" s="71" t="s">
        <v>240</v>
      </c>
      <c r="E41" s="84"/>
      <c r="F41" s="42">
        <f t="shared" si="2"/>
        <v>1</v>
      </c>
      <c r="G41" s="42"/>
      <c r="H41" s="42"/>
      <c r="I41" s="42"/>
      <c r="J41" s="42">
        <f t="shared" si="3"/>
        <v>1</v>
      </c>
      <c r="K41" s="60" t="s">
        <v>267</v>
      </c>
      <c r="L41" s="72" t="s">
        <v>421</v>
      </c>
    </row>
    <row r="42" spans="1:12" ht="51" x14ac:dyDescent="0.2">
      <c r="A42" s="45">
        <v>33</v>
      </c>
      <c r="B42" s="39" t="s">
        <v>47</v>
      </c>
      <c r="C42" s="48" t="s">
        <v>75</v>
      </c>
      <c r="D42" s="74" t="s">
        <v>115</v>
      </c>
      <c r="E42" s="84"/>
      <c r="F42" s="42">
        <f t="shared" si="2"/>
        <v>1</v>
      </c>
      <c r="G42" s="42"/>
      <c r="H42" s="42"/>
      <c r="I42" s="42"/>
      <c r="J42" s="42">
        <f t="shared" si="3"/>
        <v>1</v>
      </c>
      <c r="K42" s="60" t="s">
        <v>272</v>
      </c>
      <c r="L42" s="72" t="s">
        <v>347</v>
      </c>
    </row>
    <row r="43" spans="1:12" s="7" customFormat="1" ht="51" x14ac:dyDescent="0.2">
      <c r="A43" s="45">
        <v>34</v>
      </c>
      <c r="B43" s="39" t="s">
        <v>48</v>
      </c>
      <c r="C43" s="48" t="s">
        <v>76</v>
      </c>
      <c r="D43" s="74"/>
      <c r="E43" s="84"/>
      <c r="F43" s="42">
        <f t="shared" si="2"/>
        <v>0</v>
      </c>
      <c r="G43" s="42"/>
      <c r="H43" s="42"/>
      <c r="I43" s="42"/>
      <c r="J43" s="42">
        <f t="shared" si="3"/>
        <v>0</v>
      </c>
      <c r="K43" s="60" t="s">
        <v>173</v>
      </c>
      <c r="L43" s="72" t="s">
        <v>133</v>
      </c>
    </row>
    <row r="44" spans="1:12" s="7" customFormat="1" ht="76.5" x14ac:dyDescent="0.2">
      <c r="A44" s="45">
        <v>35</v>
      </c>
      <c r="B44" s="39" t="s">
        <v>49</v>
      </c>
      <c r="C44" s="48" t="s">
        <v>76</v>
      </c>
      <c r="D44" s="74"/>
      <c r="E44" s="84"/>
      <c r="F44" s="42">
        <f t="shared" si="2"/>
        <v>0</v>
      </c>
      <c r="G44" s="42"/>
      <c r="H44" s="42"/>
      <c r="I44" s="42"/>
      <c r="J44" s="42">
        <f t="shared" si="3"/>
        <v>0</v>
      </c>
      <c r="K44" s="60"/>
      <c r="L44" s="72" t="s">
        <v>340</v>
      </c>
    </row>
    <row r="45" spans="1:12" s="7" customFormat="1" ht="25.5" x14ac:dyDescent="0.2">
      <c r="A45" s="40">
        <v>36</v>
      </c>
      <c r="B45" s="39" t="s">
        <v>51</v>
      </c>
      <c r="C45" s="48" t="s">
        <v>74</v>
      </c>
      <c r="D45" s="74" t="s">
        <v>280</v>
      </c>
      <c r="E45" s="84"/>
      <c r="F45" s="42">
        <f t="shared" si="2"/>
        <v>2</v>
      </c>
      <c r="G45" s="42"/>
      <c r="H45" s="42"/>
      <c r="I45" s="42"/>
      <c r="J45" s="42">
        <f t="shared" si="3"/>
        <v>2</v>
      </c>
      <c r="K45" s="60" t="s">
        <v>346</v>
      </c>
      <c r="L45" s="72" t="s">
        <v>166</v>
      </c>
    </row>
    <row r="46" spans="1:12" s="16" customFormat="1" ht="38.25" x14ac:dyDescent="0.2">
      <c r="A46" s="40">
        <v>37</v>
      </c>
      <c r="B46" s="39" t="s">
        <v>52</v>
      </c>
      <c r="C46" s="48" t="s">
        <v>76</v>
      </c>
      <c r="D46" s="74"/>
      <c r="E46" s="71"/>
      <c r="F46" s="42">
        <f t="shared" si="2"/>
        <v>0</v>
      </c>
      <c r="G46" s="42"/>
      <c r="H46" s="42"/>
      <c r="I46" s="42"/>
      <c r="J46" s="42">
        <f t="shared" si="3"/>
        <v>0</v>
      </c>
      <c r="K46" s="60" t="s">
        <v>353</v>
      </c>
      <c r="L46" s="76" t="s">
        <v>354</v>
      </c>
    </row>
    <row r="47" spans="1:12" s="7" customFormat="1" ht="38.25" x14ac:dyDescent="0.2">
      <c r="A47" s="40">
        <v>38</v>
      </c>
      <c r="B47" s="39" t="s">
        <v>53</v>
      </c>
      <c r="C47" s="48" t="s">
        <v>75</v>
      </c>
      <c r="D47" s="74" t="s">
        <v>115</v>
      </c>
      <c r="E47" s="84" t="s">
        <v>379</v>
      </c>
      <c r="F47" s="42">
        <f t="shared" si="2"/>
        <v>1</v>
      </c>
      <c r="G47" s="42"/>
      <c r="H47" s="42">
        <v>0.5</v>
      </c>
      <c r="I47" s="42"/>
      <c r="J47" s="42">
        <f t="shared" si="3"/>
        <v>0.5</v>
      </c>
      <c r="K47" s="60" t="s">
        <v>361</v>
      </c>
      <c r="L47" s="62"/>
    </row>
    <row r="48" spans="1:12" s="7" customFormat="1" ht="51" x14ac:dyDescent="0.2">
      <c r="A48" s="40">
        <v>39</v>
      </c>
      <c r="B48" s="39" t="s">
        <v>50</v>
      </c>
      <c r="C48" s="48" t="s">
        <v>76</v>
      </c>
      <c r="D48" s="74"/>
      <c r="E48" s="74"/>
      <c r="F48" s="42">
        <f t="shared" si="2"/>
        <v>0</v>
      </c>
      <c r="G48" s="42"/>
      <c r="H48" s="42"/>
      <c r="I48" s="42"/>
      <c r="J48" s="42">
        <f t="shared" si="3"/>
        <v>0</v>
      </c>
      <c r="K48" s="60" t="s">
        <v>282</v>
      </c>
      <c r="L48" s="72" t="s">
        <v>284</v>
      </c>
    </row>
    <row r="49" spans="1:12" ht="54.75" customHeight="1" x14ac:dyDescent="0.2">
      <c r="A49" s="40">
        <v>40</v>
      </c>
      <c r="B49" s="39" t="s">
        <v>54</v>
      </c>
      <c r="C49" s="48" t="s">
        <v>74</v>
      </c>
      <c r="D49" s="74" t="s">
        <v>119</v>
      </c>
      <c r="E49" s="84" t="s">
        <v>406</v>
      </c>
      <c r="F49" s="42">
        <f t="shared" si="2"/>
        <v>2</v>
      </c>
      <c r="G49" s="42"/>
      <c r="H49" s="42">
        <v>0.5</v>
      </c>
      <c r="I49" s="42"/>
      <c r="J49" s="42">
        <f t="shared" si="3"/>
        <v>1</v>
      </c>
      <c r="K49" s="60" t="s">
        <v>369</v>
      </c>
      <c r="L49" s="72" t="s">
        <v>368</v>
      </c>
    </row>
    <row r="50" spans="1:12" ht="49.5" customHeight="1" x14ac:dyDescent="0.2">
      <c r="A50" s="40">
        <v>41</v>
      </c>
      <c r="B50" s="39" t="s">
        <v>55</v>
      </c>
      <c r="C50" s="48" t="s">
        <v>76</v>
      </c>
      <c r="D50" s="74"/>
      <c r="E50" s="111"/>
      <c r="F50" s="42">
        <f t="shared" si="2"/>
        <v>0</v>
      </c>
      <c r="G50" s="42"/>
      <c r="H50" s="42"/>
      <c r="I50" s="42"/>
      <c r="J50" s="42">
        <f t="shared" si="3"/>
        <v>0</v>
      </c>
      <c r="K50" s="60" t="s">
        <v>428</v>
      </c>
      <c r="L50" s="72" t="s">
        <v>430</v>
      </c>
    </row>
    <row r="51" spans="1:12" s="7" customFormat="1" ht="89.25" x14ac:dyDescent="0.2">
      <c r="A51" s="40">
        <v>42</v>
      </c>
      <c r="B51" s="39" t="s">
        <v>56</v>
      </c>
      <c r="C51" s="48" t="s">
        <v>76</v>
      </c>
      <c r="D51" s="74"/>
      <c r="E51" s="110" t="s">
        <v>276</v>
      </c>
      <c r="F51" s="42">
        <f t="shared" si="2"/>
        <v>0</v>
      </c>
      <c r="G51" s="42"/>
      <c r="H51" s="42"/>
      <c r="I51" s="42"/>
      <c r="J51" s="42">
        <f t="shared" si="3"/>
        <v>0</v>
      </c>
      <c r="K51" s="60" t="s">
        <v>275</v>
      </c>
      <c r="L51" s="72" t="s">
        <v>284</v>
      </c>
    </row>
    <row r="52" spans="1:12" ht="13.5" customHeight="1" x14ac:dyDescent="0.2">
      <c r="C52" s="47"/>
      <c r="D52" s="47"/>
      <c r="E52" s="47"/>
      <c r="F52" s="47"/>
      <c r="G52" s="47"/>
      <c r="H52" s="47"/>
      <c r="L52" s="70"/>
    </row>
    <row r="53" spans="1:12" x14ac:dyDescent="0.2">
      <c r="C53" s="47"/>
      <c r="D53" s="47"/>
      <c r="E53" s="47"/>
      <c r="F53" s="47"/>
      <c r="G53" s="47"/>
      <c r="H53" s="47"/>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G5:I5"/>
    <mergeCell ref="B5:B7"/>
    <mergeCell ref="A4:A7"/>
    <mergeCell ref="E4:E7"/>
    <mergeCell ref="F5:F7"/>
    <mergeCell ref="G6:G7"/>
    <mergeCell ref="I6:I7"/>
    <mergeCell ref="J5:J7"/>
    <mergeCell ref="K4:K7"/>
    <mergeCell ref="L4:L7"/>
    <mergeCell ref="D5:D7"/>
    <mergeCell ref="H6:H7"/>
  </mergeCells>
  <dataValidations count="3">
    <dataValidation type="list" allowBlank="1" showInputMessage="1" showErrorMessage="1" sqref="E51">
      <formula1>$C$5:$C$6</formula1>
    </dataValidation>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12" r:id="rId1"/>
    <hyperlink ref="K36" r:id="rId2" display="http://ozinki.sarmo.ru/byudzhet/byudzhet-ozinskogo-munitsipalnogo-rayona-na-2016-god.php?clear_cache=Y"/>
    <hyperlink ref="K20" r:id="rId3"/>
    <hyperlink ref="K19" r:id="rId4"/>
    <hyperlink ref="K22" r:id="rId5"/>
    <hyperlink ref="K23" r:id="rId6"/>
    <hyperlink ref="K25" r:id="rId7"/>
    <hyperlink ref="K31" r:id="rId8"/>
    <hyperlink ref="K10" r:id="rId9" display="http://mihailovski.ru/?mod=article&amp;id=3374"/>
    <hyperlink ref="K30" r:id="rId10"/>
    <hyperlink ref="K46" r:id="rId11"/>
    <hyperlink ref="K16" r:id="rId12"/>
    <hyperlink ref="K11" r:id="rId13"/>
    <hyperlink ref="K28" r:id="rId14"/>
    <hyperlink ref="K33" r:id="rId15"/>
    <hyperlink ref="K38" r:id="rId16"/>
    <hyperlink ref="K41" r:id="rId17"/>
    <hyperlink ref="K43" r:id="rId18"/>
  </hyperlinks>
  <pageMargins left="0.70866141732283472" right="0.70866141732283472" top="0.35433070866141736" bottom="0.35433070866141736" header="0.31496062992125984" footer="0.31496062992125984"/>
  <pageSetup paperSize="9" scale="49" fitToHeight="3" orientation="landscape"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0.25" customHeight="1" x14ac:dyDescent="0.2">
      <c r="A1" s="142" t="s">
        <v>101</v>
      </c>
      <c r="B1" s="55"/>
      <c r="C1" s="55"/>
      <c r="D1" s="55"/>
      <c r="E1" s="55"/>
      <c r="F1" s="55"/>
      <c r="G1" s="55"/>
      <c r="H1" s="55"/>
      <c r="I1" s="55"/>
      <c r="J1" s="55"/>
      <c r="L1" s="55" t="s">
        <v>290</v>
      </c>
      <c r="M1" s="3"/>
    </row>
    <row r="2" spans="1:20" ht="15" customHeight="1" x14ac:dyDescent="0.2">
      <c r="A2" s="17" t="s">
        <v>16</v>
      </c>
      <c r="B2" s="17"/>
      <c r="C2" s="23"/>
      <c r="D2" s="23"/>
      <c r="E2" s="23"/>
      <c r="F2" s="23"/>
      <c r="G2" s="23"/>
      <c r="H2" s="23"/>
      <c r="I2" s="23"/>
      <c r="J2" s="23"/>
      <c r="K2" s="23"/>
      <c r="L2" s="23"/>
      <c r="M2" s="26"/>
      <c r="N2" s="22"/>
    </row>
    <row r="3" spans="1:20" ht="109.5" customHeight="1" x14ac:dyDescent="0.2">
      <c r="A3" s="169" t="str">
        <f>'Методика III этап'!B18</f>
        <v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9"/>
      <c r="C3" s="169"/>
      <c r="D3" s="169"/>
      <c r="E3" s="169"/>
      <c r="F3" s="169"/>
      <c r="G3" s="169"/>
      <c r="H3" s="169"/>
      <c r="I3" s="169"/>
      <c r="J3" s="169"/>
      <c r="K3" s="169"/>
      <c r="L3" s="169"/>
      <c r="M3" s="26"/>
      <c r="N3" s="22"/>
    </row>
    <row r="4" spans="1:20" ht="105" customHeight="1" x14ac:dyDescent="0.2">
      <c r="A4" s="172" t="s">
        <v>4</v>
      </c>
      <c r="B4" s="86" t="s">
        <v>15</v>
      </c>
      <c r="C4" s="86"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86" t="s">
        <v>462</v>
      </c>
      <c r="E4" s="172" t="s">
        <v>391</v>
      </c>
      <c r="F4" s="172" t="s">
        <v>106</v>
      </c>
      <c r="G4" s="172"/>
      <c r="H4" s="172"/>
      <c r="I4" s="172"/>
      <c r="J4" s="172"/>
      <c r="K4" s="172" t="s">
        <v>3</v>
      </c>
      <c r="L4" s="172" t="s">
        <v>62</v>
      </c>
      <c r="M4" s="19"/>
      <c r="N4" s="27"/>
      <c r="O4" s="19"/>
      <c r="P4" s="19"/>
      <c r="Q4" s="19"/>
      <c r="R4" s="19"/>
      <c r="S4" s="19"/>
      <c r="T4" s="19"/>
    </row>
    <row r="5" spans="1:20" s="10" customFormat="1" ht="18" customHeight="1" x14ac:dyDescent="0.2">
      <c r="A5" s="172"/>
      <c r="B5" s="172" t="s">
        <v>7</v>
      </c>
      <c r="C5" s="87" t="str">
        <f>'Методика III этап'!B19</f>
        <v>Опубликованы за все отчетные периоды</v>
      </c>
      <c r="D5" s="179" t="s">
        <v>57</v>
      </c>
      <c r="E5" s="172"/>
      <c r="F5" s="180" t="s">
        <v>13</v>
      </c>
      <c r="G5" s="179" t="s">
        <v>14</v>
      </c>
      <c r="H5" s="179"/>
      <c r="I5" s="179"/>
      <c r="J5" s="180" t="s">
        <v>12</v>
      </c>
      <c r="K5" s="172"/>
      <c r="L5" s="172"/>
      <c r="M5" s="9"/>
      <c r="N5" s="28"/>
      <c r="O5" s="9"/>
      <c r="P5" s="9"/>
      <c r="Q5" s="9"/>
      <c r="R5" s="9"/>
      <c r="S5" s="9"/>
      <c r="T5" s="9"/>
    </row>
    <row r="6" spans="1:20" s="10" customFormat="1" ht="30.75" customHeight="1" x14ac:dyDescent="0.2">
      <c r="A6" s="172"/>
      <c r="B6" s="172"/>
      <c r="C6" s="87" t="str">
        <f>'Методика III этап'!B20</f>
        <v>Не опубликованы или публикуются нерегулярно, или не отвечают требованиям</v>
      </c>
      <c r="D6" s="172"/>
      <c r="E6" s="172"/>
      <c r="F6" s="180"/>
      <c r="G6" s="87" t="s">
        <v>11</v>
      </c>
      <c r="H6" s="87" t="s">
        <v>17</v>
      </c>
      <c r="I6" s="87" t="s">
        <v>58</v>
      </c>
      <c r="J6" s="180"/>
      <c r="K6" s="172"/>
      <c r="L6" s="172"/>
      <c r="M6" s="9"/>
      <c r="N6" s="28"/>
      <c r="O6" s="9"/>
      <c r="P6" s="9"/>
      <c r="Q6" s="9"/>
      <c r="R6" s="9"/>
      <c r="S6" s="9"/>
      <c r="T6" s="9"/>
    </row>
    <row r="7" spans="1:20" s="16" customFormat="1" x14ac:dyDescent="0.2">
      <c r="A7" s="89"/>
      <c r="B7" s="90" t="s">
        <v>461</v>
      </c>
      <c r="C7" s="115"/>
      <c r="D7" s="98"/>
      <c r="E7" s="98"/>
      <c r="F7" s="116"/>
      <c r="G7" s="116"/>
      <c r="H7" s="116"/>
      <c r="I7" s="116"/>
      <c r="J7" s="116"/>
      <c r="K7" s="117"/>
      <c r="L7" s="117"/>
      <c r="M7" s="15"/>
      <c r="N7" s="25"/>
      <c r="O7" s="15"/>
      <c r="P7" s="15"/>
      <c r="Q7" s="15"/>
      <c r="R7" s="15"/>
      <c r="S7" s="15"/>
      <c r="T7" s="15"/>
    </row>
    <row r="8" spans="1:20" s="7" customFormat="1" ht="58.5" customHeight="1" x14ac:dyDescent="0.2">
      <c r="A8" s="40">
        <v>1</v>
      </c>
      <c r="B8" s="39" t="s">
        <v>18</v>
      </c>
      <c r="C8" s="72" t="s">
        <v>82</v>
      </c>
      <c r="D8" s="71" t="s">
        <v>168</v>
      </c>
      <c r="E8" s="79" t="s">
        <v>431</v>
      </c>
      <c r="F8" s="42">
        <f>IF(C8=$C$5,1,0)</f>
        <v>1</v>
      </c>
      <c r="G8" s="42"/>
      <c r="H8" s="42"/>
      <c r="I8" s="42"/>
      <c r="J8" s="42">
        <f>F8*(1-G8)*(1-H8)*(1-I8)</f>
        <v>1</v>
      </c>
      <c r="K8" s="114" t="s">
        <v>252</v>
      </c>
      <c r="L8" s="141"/>
      <c r="M8" s="6"/>
      <c r="N8" s="3"/>
      <c r="O8" s="6"/>
      <c r="P8" s="6"/>
      <c r="Q8" s="6"/>
      <c r="R8" s="6"/>
      <c r="S8" s="6"/>
      <c r="T8" s="6"/>
    </row>
    <row r="9" spans="1:20" ht="76.5" x14ac:dyDescent="0.2">
      <c r="A9" s="40">
        <v>2</v>
      </c>
      <c r="B9" s="39" t="s">
        <v>19</v>
      </c>
      <c r="C9" s="72" t="s">
        <v>83</v>
      </c>
      <c r="D9" s="84" t="s">
        <v>280</v>
      </c>
      <c r="E9" s="71"/>
      <c r="F9" s="42">
        <f t="shared" ref="F9:F11" si="0">IF(C9=$C$5,1,0)</f>
        <v>0</v>
      </c>
      <c r="G9" s="42">
        <v>0.5</v>
      </c>
      <c r="H9" s="42"/>
      <c r="I9" s="42"/>
      <c r="J9" s="42">
        <f t="shared" ref="J9:J50" si="1">F9*(1-G9)*(1-H9)*(1-I9)</f>
        <v>0</v>
      </c>
      <c r="K9" s="114" t="s">
        <v>259</v>
      </c>
      <c r="L9" s="83" t="s">
        <v>440</v>
      </c>
      <c r="M9" s="19"/>
      <c r="N9" s="3"/>
      <c r="O9" s="19"/>
      <c r="P9" s="19"/>
      <c r="Q9" s="19"/>
      <c r="R9" s="19"/>
      <c r="S9" s="19"/>
      <c r="T9" s="19"/>
    </row>
    <row r="10" spans="1:20" ht="63.75" x14ac:dyDescent="0.2">
      <c r="A10" s="40">
        <v>3</v>
      </c>
      <c r="B10" s="39" t="s">
        <v>466</v>
      </c>
      <c r="C10" s="72" t="s">
        <v>83</v>
      </c>
      <c r="D10" s="84" t="s">
        <v>280</v>
      </c>
      <c r="E10" s="74"/>
      <c r="F10" s="42">
        <f t="shared" si="0"/>
        <v>0</v>
      </c>
      <c r="G10" s="42">
        <v>0.5</v>
      </c>
      <c r="H10" s="42"/>
      <c r="I10" s="42"/>
      <c r="J10" s="42">
        <f t="shared" si="1"/>
        <v>0</v>
      </c>
      <c r="K10" s="114" t="s">
        <v>140</v>
      </c>
      <c r="L10" s="83" t="s">
        <v>441</v>
      </c>
      <c r="M10" s="19"/>
      <c r="N10" s="3"/>
      <c r="O10" s="19"/>
      <c r="P10" s="19"/>
      <c r="Q10" s="19"/>
      <c r="R10" s="19"/>
      <c r="S10" s="19"/>
      <c r="T10" s="19"/>
    </row>
    <row r="11" spans="1:20" s="7" customFormat="1" ht="38.25" x14ac:dyDescent="0.2">
      <c r="A11" s="40">
        <v>4</v>
      </c>
      <c r="B11" s="39" t="s">
        <v>20</v>
      </c>
      <c r="C11" s="72" t="s">
        <v>83</v>
      </c>
      <c r="D11" s="71" t="s">
        <v>119</v>
      </c>
      <c r="E11" s="104"/>
      <c r="F11" s="42">
        <f t="shared" si="0"/>
        <v>0</v>
      </c>
      <c r="G11" s="42">
        <v>0.5</v>
      </c>
      <c r="H11" s="42"/>
      <c r="I11" s="42"/>
      <c r="J11" s="42">
        <f t="shared" si="1"/>
        <v>0</v>
      </c>
      <c r="K11" s="114" t="s">
        <v>152</v>
      </c>
      <c r="L11" s="83" t="s">
        <v>442</v>
      </c>
      <c r="M11" s="6"/>
      <c r="N11" s="3"/>
      <c r="O11" s="6"/>
      <c r="P11" s="6"/>
      <c r="Q11" s="6"/>
      <c r="R11" s="6"/>
      <c r="S11" s="6"/>
      <c r="T11" s="6"/>
    </row>
    <row r="12" spans="1:20" s="16" customFormat="1" x14ac:dyDescent="0.2">
      <c r="A12" s="96"/>
      <c r="B12" s="90" t="s">
        <v>60</v>
      </c>
      <c r="C12" s="118"/>
      <c r="D12" s="98"/>
      <c r="E12" s="98"/>
      <c r="F12" s="93"/>
      <c r="G12" s="116"/>
      <c r="H12" s="116"/>
      <c r="I12" s="116"/>
      <c r="J12" s="93"/>
      <c r="K12" s="117"/>
      <c r="L12" s="117"/>
      <c r="M12" s="15"/>
      <c r="N12" s="25"/>
      <c r="O12" s="15"/>
      <c r="P12" s="15"/>
      <c r="Q12" s="15"/>
      <c r="R12" s="15"/>
      <c r="S12" s="15"/>
      <c r="T12" s="15"/>
    </row>
    <row r="13" spans="1:20" s="38" customFormat="1" ht="38.25" x14ac:dyDescent="0.2">
      <c r="A13" s="40">
        <v>5</v>
      </c>
      <c r="B13" s="39" t="s">
        <v>21</v>
      </c>
      <c r="C13" s="72" t="s">
        <v>83</v>
      </c>
      <c r="D13" s="71" t="s">
        <v>115</v>
      </c>
      <c r="E13" s="44"/>
      <c r="F13" s="42">
        <f>IF(C13=$C$5,1,0)</f>
        <v>0</v>
      </c>
      <c r="G13" s="42">
        <v>0.5</v>
      </c>
      <c r="H13" s="42"/>
      <c r="I13" s="42"/>
      <c r="J13" s="42">
        <f t="shared" si="1"/>
        <v>0</v>
      </c>
      <c r="K13" s="60" t="s">
        <v>178</v>
      </c>
      <c r="L13" s="83" t="s">
        <v>443</v>
      </c>
      <c r="M13" s="36"/>
      <c r="N13" s="37"/>
      <c r="O13" s="36"/>
      <c r="P13" s="36"/>
      <c r="Q13" s="36"/>
      <c r="R13" s="36"/>
      <c r="S13" s="36"/>
      <c r="T13" s="36"/>
    </row>
    <row r="14" spans="1:20" s="38" customFormat="1" ht="25.5" x14ac:dyDescent="0.2">
      <c r="A14" s="40">
        <v>6</v>
      </c>
      <c r="B14" s="39" t="s">
        <v>23</v>
      </c>
      <c r="C14" s="72" t="s">
        <v>83</v>
      </c>
      <c r="D14" s="71" t="s">
        <v>184</v>
      </c>
      <c r="E14" s="84"/>
      <c r="F14" s="42">
        <f t="shared" ref="F14:F50" si="2">IF(C14=$C$5,1,0)</f>
        <v>0</v>
      </c>
      <c r="G14" s="42"/>
      <c r="H14" s="42"/>
      <c r="I14" s="42"/>
      <c r="J14" s="42">
        <f t="shared" si="1"/>
        <v>0</v>
      </c>
      <c r="K14" s="60" t="s">
        <v>183</v>
      </c>
      <c r="L14" s="61" t="s">
        <v>321</v>
      </c>
      <c r="M14" s="36"/>
      <c r="N14" s="37"/>
      <c r="O14" s="36"/>
      <c r="P14" s="36"/>
      <c r="Q14" s="36"/>
      <c r="R14" s="36"/>
      <c r="S14" s="36"/>
      <c r="T14" s="36"/>
    </row>
    <row r="15" spans="1:20" s="38" customFormat="1" ht="25.5" x14ac:dyDescent="0.2">
      <c r="A15" s="40">
        <v>7</v>
      </c>
      <c r="B15" s="39" t="s">
        <v>22</v>
      </c>
      <c r="C15" s="72" t="s">
        <v>82</v>
      </c>
      <c r="D15" s="71" t="s">
        <v>115</v>
      </c>
      <c r="E15" s="84"/>
      <c r="F15" s="42">
        <f t="shared" si="2"/>
        <v>1</v>
      </c>
      <c r="G15" s="42">
        <v>0.5</v>
      </c>
      <c r="H15" s="42"/>
      <c r="I15" s="42"/>
      <c r="J15" s="42">
        <f t="shared" si="1"/>
        <v>0.5</v>
      </c>
      <c r="K15" s="60" t="s">
        <v>297</v>
      </c>
      <c r="L15" s="76" t="s">
        <v>444</v>
      </c>
      <c r="M15" s="36"/>
      <c r="N15" s="37"/>
      <c r="O15" s="36"/>
      <c r="P15" s="36"/>
      <c r="Q15" s="36"/>
      <c r="R15" s="36"/>
      <c r="S15" s="36"/>
      <c r="T15" s="36"/>
    </row>
    <row r="16" spans="1:20" s="38" customFormat="1" ht="54" customHeight="1" x14ac:dyDescent="0.2">
      <c r="A16" s="40">
        <v>8</v>
      </c>
      <c r="B16" s="39" t="s">
        <v>24</v>
      </c>
      <c r="C16" s="72" t="s">
        <v>82</v>
      </c>
      <c r="D16" s="71" t="s">
        <v>168</v>
      </c>
      <c r="E16" s="84" t="s">
        <v>384</v>
      </c>
      <c r="F16" s="42">
        <f t="shared" si="2"/>
        <v>1</v>
      </c>
      <c r="G16" s="42">
        <v>0.5</v>
      </c>
      <c r="H16" s="42">
        <v>0.5</v>
      </c>
      <c r="I16" s="42"/>
      <c r="J16" s="42">
        <f t="shared" si="1"/>
        <v>0.25</v>
      </c>
      <c r="K16" s="60" t="s">
        <v>169</v>
      </c>
      <c r="L16" s="76" t="s">
        <v>445</v>
      </c>
      <c r="M16" s="36"/>
      <c r="N16" s="37"/>
      <c r="O16" s="36"/>
      <c r="P16" s="36"/>
      <c r="Q16" s="36"/>
      <c r="R16" s="36"/>
      <c r="S16" s="36"/>
      <c r="T16" s="36"/>
    </row>
    <row r="17" spans="1:20" s="38" customFormat="1" ht="69" customHeight="1" x14ac:dyDescent="0.2">
      <c r="A17" s="40">
        <v>9</v>
      </c>
      <c r="B17" s="39" t="s">
        <v>25</v>
      </c>
      <c r="C17" s="72" t="s">
        <v>82</v>
      </c>
      <c r="D17" s="71" t="s">
        <v>201</v>
      </c>
      <c r="E17" s="84" t="s">
        <v>202</v>
      </c>
      <c r="F17" s="42">
        <f t="shared" si="2"/>
        <v>1</v>
      </c>
      <c r="G17" s="42"/>
      <c r="H17" s="42"/>
      <c r="I17" s="42"/>
      <c r="J17" s="42">
        <f t="shared" si="1"/>
        <v>1</v>
      </c>
      <c r="K17" s="60" t="s">
        <v>200</v>
      </c>
      <c r="L17" s="61" t="s">
        <v>179</v>
      </c>
      <c r="M17" s="36"/>
      <c r="N17" s="37"/>
      <c r="O17" s="36"/>
      <c r="P17" s="36"/>
      <c r="Q17" s="36"/>
      <c r="R17" s="36"/>
      <c r="S17" s="36"/>
      <c r="T17" s="36"/>
    </row>
    <row r="18" spans="1:20" s="38" customFormat="1" ht="38.25" x14ac:dyDescent="0.2">
      <c r="A18" s="40">
        <v>10</v>
      </c>
      <c r="B18" s="39" t="s">
        <v>26</v>
      </c>
      <c r="C18" s="72" t="s">
        <v>83</v>
      </c>
      <c r="D18" s="71" t="s">
        <v>119</v>
      </c>
      <c r="E18" s="84"/>
      <c r="F18" s="42">
        <f t="shared" si="2"/>
        <v>0</v>
      </c>
      <c r="G18" s="42">
        <v>0.5</v>
      </c>
      <c r="H18" s="42"/>
      <c r="I18" s="42"/>
      <c r="J18" s="42">
        <f t="shared" si="1"/>
        <v>0</v>
      </c>
      <c r="K18" s="147" t="s">
        <v>118</v>
      </c>
      <c r="L18" s="76" t="s">
        <v>446</v>
      </c>
      <c r="M18" s="36"/>
      <c r="N18" s="37"/>
      <c r="O18" s="36"/>
      <c r="P18" s="36"/>
      <c r="Q18" s="36"/>
      <c r="R18" s="36"/>
      <c r="S18" s="36"/>
      <c r="T18" s="36"/>
    </row>
    <row r="19" spans="1:20" s="38" customFormat="1" ht="25.5" x14ac:dyDescent="0.2">
      <c r="A19" s="40">
        <v>11</v>
      </c>
      <c r="B19" s="39" t="s">
        <v>61</v>
      </c>
      <c r="C19" s="72" t="s">
        <v>83</v>
      </c>
      <c r="D19" s="71"/>
      <c r="E19" s="84"/>
      <c r="F19" s="42">
        <f t="shared" si="2"/>
        <v>0</v>
      </c>
      <c r="G19" s="42"/>
      <c r="H19" s="42"/>
      <c r="I19" s="42"/>
      <c r="J19" s="42">
        <f t="shared" si="1"/>
        <v>0</v>
      </c>
      <c r="K19" s="60"/>
      <c r="L19" s="72" t="s">
        <v>139</v>
      </c>
      <c r="M19" s="36"/>
      <c r="N19" s="37"/>
      <c r="O19" s="36"/>
      <c r="P19" s="36"/>
      <c r="Q19" s="36"/>
      <c r="R19" s="36"/>
      <c r="S19" s="36"/>
      <c r="T19" s="36"/>
    </row>
    <row r="20" spans="1:20" s="38" customFormat="1" ht="25.5" x14ac:dyDescent="0.2">
      <c r="A20" s="40">
        <v>12</v>
      </c>
      <c r="B20" s="39" t="s">
        <v>27</v>
      </c>
      <c r="C20" s="72" t="s">
        <v>83</v>
      </c>
      <c r="D20" s="44"/>
      <c r="E20" s="44"/>
      <c r="F20" s="42">
        <f t="shared" si="2"/>
        <v>0</v>
      </c>
      <c r="G20" s="42"/>
      <c r="H20" s="42"/>
      <c r="I20" s="42"/>
      <c r="J20" s="42">
        <f t="shared" si="1"/>
        <v>0</v>
      </c>
      <c r="K20" s="60"/>
      <c r="L20" s="72" t="s">
        <v>139</v>
      </c>
      <c r="M20" s="36"/>
      <c r="N20" s="37"/>
      <c r="O20" s="36"/>
      <c r="P20" s="36"/>
      <c r="Q20" s="36"/>
      <c r="R20" s="36"/>
      <c r="S20" s="36"/>
      <c r="T20" s="36"/>
    </row>
    <row r="21" spans="1:20" s="38" customFormat="1" ht="38.25" x14ac:dyDescent="0.2">
      <c r="A21" s="40">
        <v>13</v>
      </c>
      <c r="B21" s="39" t="s">
        <v>28</v>
      </c>
      <c r="C21" s="72" t="s">
        <v>83</v>
      </c>
      <c r="D21" s="71" t="s">
        <v>119</v>
      </c>
      <c r="E21" s="44"/>
      <c r="F21" s="42">
        <f t="shared" si="2"/>
        <v>0</v>
      </c>
      <c r="G21" s="42">
        <v>0.5</v>
      </c>
      <c r="H21" s="42"/>
      <c r="I21" s="42"/>
      <c r="J21" s="42">
        <f t="shared" si="1"/>
        <v>0</v>
      </c>
      <c r="K21" s="60" t="s">
        <v>208</v>
      </c>
      <c r="L21" s="76" t="s">
        <v>447</v>
      </c>
      <c r="M21" s="36"/>
      <c r="N21" s="37"/>
      <c r="O21" s="36"/>
      <c r="P21" s="36"/>
      <c r="Q21" s="36"/>
      <c r="R21" s="36"/>
      <c r="S21" s="36"/>
      <c r="T21" s="36"/>
    </row>
    <row r="22" spans="1:20" s="38" customFormat="1" ht="38.25" x14ac:dyDescent="0.2">
      <c r="A22" s="40">
        <v>14</v>
      </c>
      <c r="B22" s="39" t="s">
        <v>372</v>
      </c>
      <c r="C22" s="72" t="s">
        <v>83</v>
      </c>
      <c r="D22" s="71" t="s">
        <v>115</v>
      </c>
      <c r="E22" s="44"/>
      <c r="F22" s="42">
        <f t="shared" si="2"/>
        <v>0</v>
      </c>
      <c r="G22" s="42">
        <v>0.5</v>
      </c>
      <c r="H22" s="42"/>
      <c r="I22" s="42"/>
      <c r="J22" s="42">
        <f t="shared" si="1"/>
        <v>0</v>
      </c>
      <c r="K22" s="107" t="s">
        <v>212</v>
      </c>
      <c r="L22" s="76" t="s">
        <v>448</v>
      </c>
      <c r="M22" s="36"/>
      <c r="N22" s="37"/>
      <c r="O22" s="36"/>
      <c r="P22" s="36"/>
      <c r="Q22" s="36"/>
      <c r="R22" s="36"/>
      <c r="S22" s="36"/>
      <c r="T22" s="36"/>
    </row>
    <row r="23" spans="1:20" s="38" customFormat="1" ht="41.25" customHeight="1" x14ac:dyDescent="0.2">
      <c r="A23" s="40">
        <v>15</v>
      </c>
      <c r="B23" s="39" t="s">
        <v>29</v>
      </c>
      <c r="C23" s="72" t="s">
        <v>83</v>
      </c>
      <c r="D23" s="71" t="s">
        <v>115</v>
      </c>
      <c r="E23" s="44"/>
      <c r="F23" s="42">
        <f t="shared" si="2"/>
        <v>0</v>
      </c>
      <c r="G23" s="42">
        <v>0.5</v>
      </c>
      <c r="H23" s="42"/>
      <c r="I23" s="42"/>
      <c r="J23" s="42">
        <f t="shared" si="1"/>
        <v>0</v>
      </c>
      <c r="K23" s="60" t="s">
        <v>216</v>
      </c>
      <c r="L23" s="76" t="s">
        <v>447</v>
      </c>
      <c r="M23" s="36"/>
      <c r="N23" s="37"/>
      <c r="O23" s="36"/>
      <c r="P23" s="36"/>
      <c r="Q23" s="36"/>
      <c r="R23" s="36"/>
      <c r="S23" s="36"/>
      <c r="T23" s="36"/>
    </row>
    <row r="24" spans="1:20" s="38" customFormat="1" ht="25.5" x14ac:dyDescent="0.2">
      <c r="A24" s="40">
        <v>16</v>
      </c>
      <c r="B24" s="39" t="s">
        <v>30</v>
      </c>
      <c r="C24" s="72" t="s">
        <v>83</v>
      </c>
      <c r="D24" s="71"/>
      <c r="E24" s="44"/>
      <c r="F24" s="42">
        <f t="shared" si="2"/>
        <v>0</v>
      </c>
      <c r="G24" s="42"/>
      <c r="H24" s="42"/>
      <c r="I24" s="42"/>
      <c r="J24" s="42">
        <f t="shared" si="1"/>
        <v>0</v>
      </c>
      <c r="K24" s="60"/>
      <c r="L24" s="72" t="s">
        <v>139</v>
      </c>
      <c r="M24" s="36"/>
      <c r="N24" s="37"/>
      <c r="O24" s="36"/>
      <c r="P24" s="36"/>
      <c r="Q24" s="36"/>
      <c r="R24" s="36"/>
      <c r="S24" s="36"/>
      <c r="T24" s="36"/>
    </row>
    <row r="25" spans="1:20" s="38" customFormat="1" ht="37.5" customHeight="1" x14ac:dyDescent="0.2">
      <c r="A25" s="40">
        <v>17</v>
      </c>
      <c r="B25" s="39" t="s">
        <v>31</v>
      </c>
      <c r="C25" s="72" t="s">
        <v>82</v>
      </c>
      <c r="D25" s="71" t="s">
        <v>115</v>
      </c>
      <c r="E25" s="44"/>
      <c r="F25" s="42">
        <f t="shared" si="2"/>
        <v>1</v>
      </c>
      <c r="G25" s="42">
        <v>0.5</v>
      </c>
      <c r="H25" s="42"/>
      <c r="I25" s="42"/>
      <c r="J25" s="42">
        <f t="shared" si="1"/>
        <v>0.5</v>
      </c>
      <c r="K25" s="60" t="s">
        <v>222</v>
      </c>
      <c r="L25" s="76" t="s">
        <v>449</v>
      </c>
      <c r="M25" s="36"/>
      <c r="N25" s="37"/>
      <c r="O25" s="36"/>
      <c r="P25" s="36"/>
      <c r="Q25" s="36"/>
      <c r="R25" s="36"/>
      <c r="S25" s="36"/>
      <c r="T25" s="36"/>
    </row>
    <row r="26" spans="1:20" s="38" customFormat="1" ht="204" x14ac:dyDescent="0.2">
      <c r="A26" s="40">
        <v>18</v>
      </c>
      <c r="B26" s="39" t="s">
        <v>32</v>
      </c>
      <c r="C26" s="72" t="s">
        <v>82</v>
      </c>
      <c r="D26" s="71" t="s">
        <v>126</v>
      </c>
      <c r="E26" s="84"/>
      <c r="F26" s="42">
        <f t="shared" si="2"/>
        <v>1</v>
      </c>
      <c r="G26" s="42"/>
      <c r="H26" s="42"/>
      <c r="I26" s="42"/>
      <c r="J26" s="42">
        <f t="shared" si="1"/>
        <v>1</v>
      </c>
      <c r="K26" s="60" t="s">
        <v>312</v>
      </c>
      <c r="L26" s="119"/>
      <c r="M26" s="36"/>
      <c r="N26" s="37"/>
      <c r="O26" s="36"/>
      <c r="P26" s="36"/>
      <c r="Q26" s="36"/>
      <c r="R26" s="36"/>
      <c r="S26" s="36"/>
      <c r="T26" s="36"/>
    </row>
    <row r="27" spans="1:20" ht="38.25" x14ac:dyDescent="0.2">
      <c r="A27" s="40">
        <v>19</v>
      </c>
      <c r="B27" s="39" t="s">
        <v>33</v>
      </c>
      <c r="C27" s="72" t="s">
        <v>83</v>
      </c>
      <c r="D27" s="71"/>
      <c r="E27" s="71"/>
      <c r="F27" s="42">
        <f t="shared" si="2"/>
        <v>0</v>
      </c>
      <c r="G27" s="42"/>
      <c r="H27" s="42"/>
      <c r="I27" s="42"/>
      <c r="J27" s="42">
        <f t="shared" si="1"/>
        <v>0</v>
      </c>
      <c r="K27" s="60" t="s">
        <v>224</v>
      </c>
      <c r="L27" s="76" t="s">
        <v>313</v>
      </c>
      <c r="M27" s="19"/>
      <c r="N27" s="3"/>
      <c r="O27" s="19"/>
      <c r="P27" s="19"/>
      <c r="Q27" s="19"/>
      <c r="R27" s="19"/>
      <c r="S27" s="19"/>
      <c r="T27" s="19"/>
    </row>
    <row r="28" spans="1:20" ht="85.5" customHeight="1" x14ac:dyDescent="0.2">
      <c r="A28" s="40">
        <v>20</v>
      </c>
      <c r="B28" s="39" t="s">
        <v>34</v>
      </c>
      <c r="C28" s="72" t="s">
        <v>83</v>
      </c>
      <c r="D28" s="71" t="s">
        <v>115</v>
      </c>
      <c r="E28" s="71"/>
      <c r="F28" s="42">
        <f t="shared" si="2"/>
        <v>0</v>
      </c>
      <c r="G28" s="42">
        <v>0.5</v>
      </c>
      <c r="H28" s="42"/>
      <c r="I28" s="42"/>
      <c r="J28" s="42">
        <f t="shared" si="1"/>
        <v>0</v>
      </c>
      <c r="K28" s="60" t="s">
        <v>231</v>
      </c>
      <c r="L28" s="76" t="s">
        <v>315</v>
      </c>
      <c r="M28" s="19"/>
      <c r="N28" s="3"/>
      <c r="O28" s="19"/>
      <c r="P28" s="19"/>
      <c r="Q28" s="19"/>
      <c r="R28" s="19"/>
      <c r="S28" s="19"/>
      <c r="T28" s="19"/>
    </row>
    <row r="29" spans="1:20" ht="63.75" x14ac:dyDescent="0.2">
      <c r="A29" s="40">
        <v>21</v>
      </c>
      <c r="B29" s="39" t="s">
        <v>35</v>
      </c>
      <c r="C29" s="72" t="s">
        <v>83</v>
      </c>
      <c r="D29" s="71"/>
      <c r="E29" s="84"/>
      <c r="F29" s="42">
        <f t="shared" si="2"/>
        <v>0</v>
      </c>
      <c r="G29" s="42"/>
      <c r="H29" s="42"/>
      <c r="I29" s="42"/>
      <c r="J29" s="42">
        <f t="shared" si="1"/>
        <v>0</v>
      </c>
      <c r="K29" s="60" t="s">
        <v>317</v>
      </c>
      <c r="L29" s="76" t="s">
        <v>464</v>
      </c>
      <c r="M29" s="19"/>
      <c r="N29" s="3"/>
      <c r="O29" s="19"/>
      <c r="P29" s="19"/>
      <c r="Q29" s="19"/>
      <c r="R29" s="19"/>
      <c r="S29" s="19"/>
      <c r="T29" s="19"/>
    </row>
    <row r="30" spans="1:20" ht="89.25" x14ac:dyDescent="0.2">
      <c r="A30" s="40">
        <v>22</v>
      </c>
      <c r="B30" s="39" t="s">
        <v>36</v>
      </c>
      <c r="C30" s="72" t="s">
        <v>83</v>
      </c>
      <c r="D30" s="71" t="s">
        <v>234</v>
      </c>
      <c r="E30" s="71"/>
      <c r="F30" s="42">
        <f t="shared" si="2"/>
        <v>0</v>
      </c>
      <c r="G30" s="42"/>
      <c r="H30" s="42"/>
      <c r="I30" s="42"/>
      <c r="J30" s="42">
        <f t="shared" si="1"/>
        <v>0</v>
      </c>
      <c r="K30" s="60" t="s">
        <v>233</v>
      </c>
      <c r="L30" s="76" t="s">
        <v>321</v>
      </c>
      <c r="M30" s="19"/>
      <c r="N30" s="3"/>
      <c r="O30" s="19"/>
      <c r="P30" s="19"/>
      <c r="Q30" s="19"/>
      <c r="R30" s="19"/>
      <c r="S30" s="19"/>
      <c r="T30" s="19"/>
    </row>
    <row r="31" spans="1:20" ht="63.75" x14ac:dyDescent="0.2">
      <c r="A31" s="40">
        <v>23</v>
      </c>
      <c r="B31" s="39" t="s">
        <v>37</v>
      </c>
      <c r="C31" s="72" t="s">
        <v>83</v>
      </c>
      <c r="D31" s="71" t="s">
        <v>119</v>
      </c>
      <c r="E31" s="71"/>
      <c r="F31" s="42">
        <f t="shared" si="2"/>
        <v>0</v>
      </c>
      <c r="G31" s="42">
        <v>0.5</v>
      </c>
      <c r="H31" s="42"/>
      <c r="I31" s="42"/>
      <c r="J31" s="42">
        <f t="shared" si="1"/>
        <v>0</v>
      </c>
      <c r="K31" s="60" t="s">
        <v>238</v>
      </c>
      <c r="L31" s="76" t="s">
        <v>450</v>
      </c>
      <c r="M31" s="19"/>
      <c r="N31" s="3"/>
      <c r="O31" s="19"/>
      <c r="P31" s="19"/>
      <c r="Q31" s="19"/>
      <c r="R31" s="19"/>
      <c r="S31" s="19"/>
      <c r="T31" s="19"/>
    </row>
    <row r="32" spans="1:20" ht="25.5" x14ac:dyDescent="0.2">
      <c r="A32" s="40">
        <v>24</v>
      </c>
      <c r="B32" s="39" t="s">
        <v>38</v>
      </c>
      <c r="C32" s="72" t="s">
        <v>82</v>
      </c>
      <c r="D32" s="71" t="s">
        <v>432</v>
      </c>
      <c r="E32" s="84" t="s">
        <v>404</v>
      </c>
      <c r="F32" s="42">
        <f t="shared" si="2"/>
        <v>1</v>
      </c>
      <c r="G32" s="42"/>
      <c r="H32" s="42"/>
      <c r="I32" s="42"/>
      <c r="J32" s="42">
        <f t="shared" si="1"/>
        <v>1</v>
      </c>
      <c r="K32" s="60" t="s">
        <v>243</v>
      </c>
      <c r="L32" s="76"/>
      <c r="M32" s="19"/>
      <c r="N32" s="3"/>
      <c r="O32" s="19"/>
      <c r="P32" s="19"/>
      <c r="Q32" s="19"/>
      <c r="R32" s="19"/>
      <c r="S32" s="19"/>
      <c r="T32" s="19"/>
    </row>
    <row r="33" spans="1:20" ht="63.75" x14ac:dyDescent="0.2">
      <c r="A33" s="40">
        <v>25</v>
      </c>
      <c r="B33" s="39" t="s">
        <v>39</v>
      </c>
      <c r="C33" s="72" t="s">
        <v>83</v>
      </c>
      <c r="D33" s="71" t="s">
        <v>115</v>
      </c>
      <c r="E33" s="71"/>
      <c r="F33" s="42">
        <f t="shared" si="2"/>
        <v>0</v>
      </c>
      <c r="G33" s="42">
        <v>0.5</v>
      </c>
      <c r="H33" s="42"/>
      <c r="I33" s="42"/>
      <c r="J33" s="42">
        <f t="shared" si="1"/>
        <v>0</v>
      </c>
      <c r="K33" s="60" t="s">
        <v>245</v>
      </c>
      <c r="L33" s="76" t="s">
        <v>451</v>
      </c>
      <c r="M33" s="19"/>
      <c r="N33" s="3"/>
      <c r="O33" s="19"/>
      <c r="P33" s="19"/>
      <c r="Q33" s="19"/>
      <c r="R33" s="19"/>
      <c r="S33" s="19"/>
      <c r="T33" s="19"/>
    </row>
    <row r="34" spans="1:20" ht="25.5" x14ac:dyDescent="0.2">
      <c r="A34" s="40">
        <v>26</v>
      </c>
      <c r="B34" s="39" t="s">
        <v>40</v>
      </c>
      <c r="C34" s="72" t="s">
        <v>83</v>
      </c>
      <c r="D34" s="71" t="s">
        <v>234</v>
      </c>
      <c r="E34" s="84" t="s">
        <v>385</v>
      </c>
      <c r="F34" s="42">
        <f t="shared" si="2"/>
        <v>0</v>
      </c>
      <c r="G34" s="42"/>
      <c r="H34" s="42"/>
      <c r="I34" s="42"/>
      <c r="J34" s="42">
        <f t="shared" si="1"/>
        <v>0</v>
      </c>
      <c r="K34" s="60" t="s">
        <v>248</v>
      </c>
      <c r="L34" s="76" t="s">
        <v>327</v>
      </c>
      <c r="M34" s="19"/>
      <c r="N34" s="3"/>
      <c r="O34" s="19"/>
      <c r="P34" s="19"/>
      <c r="Q34" s="19"/>
      <c r="R34" s="19"/>
      <c r="S34" s="19"/>
      <c r="T34" s="19"/>
    </row>
    <row r="35" spans="1:20" ht="25.5" x14ac:dyDescent="0.2">
      <c r="A35" s="40">
        <v>27</v>
      </c>
      <c r="B35" s="39" t="s">
        <v>41</v>
      </c>
      <c r="C35" s="72" t="s">
        <v>82</v>
      </c>
      <c r="D35" s="71" t="s">
        <v>115</v>
      </c>
      <c r="E35" s="84"/>
      <c r="F35" s="42">
        <f t="shared" si="2"/>
        <v>1</v>
      </c>
      <c r="G35" s="42">
        <v>0.5</v>
      </c>
      <c r="H35" s="42"/>
      <c r="I35" s="42"/>
      <c r="J35" s="42">
        <f t="shared" si="1"/>
        <v>0.5</v>
      </c>
      <c r="K35" s="60" t="s">
        <v>161</v>
      </c>
      <c r="L35" s="76" t="s">
        <v>449</v>
      </c>
      <c r="M35" s="19"/>
      <c r="N35" s="3"/>
      <c r="O35" s="19"/>
      <c r="P35" s="19"/>
      <c r="Q35" s="19"/>
      <c r="R35" s="19"/>
      <c r="S35" s="19"/>
      <c r="T35" s="19"/>
    </row>
    <row r="36" spans="1:20" ht="25.5" x14ac:dyDescent="0.2">
      <c r="A36" s="40">
        <v>28</v>
      </c>
      <c r="B36" s="39" t="s">
        <v>42</v>
      </c>
      <c r="C36" s="72" t="s">
        <v>83</v>
      </c>
      <c r="D36" s="71"/>
      <c r="E36" s="84"/>
      <c r="F36" s="42">
        <f t="shared" si="2"/>
        <v>0</v>
      </c>
      <c r="G36" s="42"/>
      <c r="H36" s="42"/>
      <c r="I36" s="42"/>
      <c r="J36" s="42">
        <f t="shared" si="1"/>
        <v>0</v>
      </c>
      <c r="K36" s="60"/>
      <c r="L36" s="72" t="s">
        <v>139</v>
      </c>
      <c r="M36" s="19"/>
      <c r="N36" s="3"/>
      <c r="O36" s="19"/>
      <c r="P36" s="19"/>
      <c r="Q36" s="19"/>
      <c r="R36" s="19"/>
      <c r="S36" s="19"/>
      <c r="T36" s="19"/>
    </row>
    <row r="37" spans="1:20" ht="25.5" x14ac:dyDescent="0.2">
      <c r="A37" s="40">
        <v>29</v>
      </c>
      <c r="B37" s="39" t="s">
        <v>43</v>
      </c>
      <c r="C37" s="72" t="s">
        <v>82</v>
      </c>
      <c r="D37" s="71" t="s">
        <v>234</v>
      </c>
      <c r="E37" s="84"/>
      <c r="F37" s="42">
        <f t="shared" si="2"/>
        <v>1</v>
      </c>
      <c r="G37" s="42"/>
      <c r="H37" s="42"/>
      <c r="I37" s="42"/>
      <c r="J37" s="42">
        <f t="shared" si="1"/>
        <v>1</v>
      </c>
      <c r="K37" s="60" t="s">
        <v>263</v>
      </c>
      <c r="L37" s="76"/>
      <c r="M37" s="19"/>
      <c r="N37" s="3"/>
      <c r="O37" s="19"/>
      <c r="P37" s="19"/>
      <c r="Q37" s="19"/>
      <c r="R37" s="19"/>
      <c r="S37" s="19"/>
      <c r="T37" s="19"/>
    </row>
    <row r="38" spans="1:20" s="7" customFormat="1" ht="58.5" customHeight="1" x14ac:dyDescent="0.2">
      <c r="A38" s="45">
        <v>30</v>
      </c>
      <c r="B38" s="39" t="s">
        <v>44</v>
      </c>
      <c r="C38" s="72" t="s">
        <v>83</v>
      </c>
      <c r="D38" s="71" t="s">
        <v>119</v>
      </c>
      <c r="E38" s="84"/>
      <c r="F38" s="42">
        <f t="shared" si="2"/>
        <v>0</v>
      </c>
      <c r="G38" s="42">
        <v>0.5</v>
      </c>
      <c r="H38" s="42"/>
      <c r="I38" s="42"/>
      <c r="J38" s="42">
        <f t="shared" si="1"/>
        <v>0</v>
      </c>
      <c r="K38" s="60" t="s">
        <v>134</v>
      </c>
      <c r="L38" s="76" t="s">
        <v>452</v>
      </c>
      <c r="M38" s="6"/>
      <c r="N38" s="3"/>
      <c r="O38" s="6"/>
      <c r="P38" s="6"/>
      <c r="Q38" s="6"/>
      <c r="R38" s="6"/>
      <c r="S38" s="6"/>
      <c r="T38" s="6"/>
    </row>
    <row r="39" spans="1:20" s="7" customFormat="1" ht="37.5" customHeight="1" x14ac:dyDescent="0.2">
      <c r="A39" s="45">
        <v>31</v>
      </c>
      <c r="B39" s="39" t="s">
        <v>45</v>
      </c>
      <c r="C39" s="72" t="s">
        <v>82</v>
      </c>
      <c r="D39" s="71" t="s">
        <v>115</v>
      </c>
      <c r="E39" s="84"/>
      <c r="F39" s="42">
        <f t="shared" si="2"/>
        <v>1</v>
      </c>
      <c r="G39" s="42">
        <v>0.5</v>
      </c>
      <c r="H39" s="42"/>
      <c r="I39" s="42"/>
      <c r="J39" s="42">
        <f t="shared" si="1"/>
        <v>0.5</v>
      </c>
      <c r="K39" s="60" t="s">
        <v>130</v>
      </c>
      <c r="L39" s="76" t="s">
        <v>449</v>
      </c>
      <c r="M39" s="6"/>
      <c r="N39" s="3"/>
      <c r="O39" s="6"/>
      <c r="P39" s="6"/>
      <c r="Q39" s="6"/>
      <c r="R39" s="6"/>
      <c r="S39" s="6"/>
      <c r="T39" s="6"/>
    </row>
    <row r="40" spans="1:20" ht="38.25" x14ac:dyDescent="0.2">
      <c r="A40" s="45">
        <v>32</v>
      </c>
      <c r="B40" s="39" t="s">
        <v>46</v>
      </c>
      <c r="C40" s="72" t="s">
        <v>82</v>
      </c>
      <c r="D40" s="71" t="s">
        <v>57</v>
      </c>
      <c r="E40" s="84"/>
      <c r="F40" s="42">
        <f t="shared" si="2"/>
        <v>1</v>
      </c>
      <c r="G40" s="42">
        <v>0.5</v>
      </c>
      <c r="H40" s="42"/>
      <c r="I40" s="42"/>
      <c r="J40" s="42">
        <f t="shared" si="1"/>
        <v>0.5</v>
      </c>
      <c r="K40" s="60" t="s">
        <v>269</v>
      </c>
      <c r="L40" s="76" t="s">
        <v>453</v>
      </c>
      <c r="M40" s="19"/>
      <c r="N40" s="3"/>
      <c r="O40" s="19"/>
      <c r="P40" s="19"/>
      <c r="Q40" s="19"/>
      <c r="R40" s="19"/>
      <c r="S40" s="19"/>
      <c r="T40" s="19"/>
    </row>
    <row r="41" spans="1:20" s="7" customFormat="1" ht="89.25" x14ac:dyDescent="0.2">
      <c r="A41" s="45">
        <v>33</v>
      </c>
      <c r="B41" s="39" t="s">
        <v>47</v>
      </c>
      <c r="C41" s="72" t="s">
        <v>82</v>
      </c>
      <c r="D41" s="71" t="s">
        <v>432</v>
      </c>
      <c r="E41" s="84" t="s">
        <v>386</v>
      </c>
      <c r="F41" s="42">
        <f t="shared" si="2"/>
        <v>1</v>
      </c>
      <c r="G41" s="42"/>
      <c r="H41" s="42">
        <v>0.5</v>
      </c>
      <c r="I41" s="42"/>
      <c r="J41" s="42">
        <f t="shared" si="1"/>
        <v>0.5</v>
      </c>
      <c r="K41" s="149" t="s">
        <v>273</v>
      </c>
      <c r="L41" s="76"/>
      <c r="M41" s="6"/>
      <c r="N41" s="3"/>
      <c r="O41" s="6"/>
      <c r="P41" s="6"/>
      <c r="Q41" s="6"/>
      <c r="R41" s="6"/>
      <c r="S41" s="6"/>
      <c r="T41" s="6"/>
    </row>
    <row r="42" spans="1:20" s="7" customFormat="1" ht="72" customHeight="1" x14ac:dyDescent="0.2">
      <c r="A42" s="45">
        <v>34</v>
      </c>
      <c r="B42" s="39" t="s">
        <v>48</v>
      </c>
      <c r="C42" s="72" t="s">
        <v>82</v>
      </c>
      <c r="D42" s="71" t="s">
        <v>119</v>
      </c>
      <c r="E42" s="84"/>
      <c r="F42" s="42">
        <f t="shared" si="2"/>
        <v>1</v>
      </c>
      <c r="G42" s="42">
        <v>0.5</v>
      </c>
      <c r="H42" s="42"/>
      <c r="I42" s="42"/>
      <c r="J42" s="42">
        <f t="shared" si="1"/>
        <v>0.5</v>
      </c>
      <c r="K42" s="60" t="s">
        <v>174</v>
      </c>
      <c r="L42" s="76" t="s">
        <v>449</v>
      </c>
      <c r="M42" s="6"/>
      <c r="N42" s="3"/>
      <c r="O42" s="6"/>
      <c r="P42" s="6"/>
      <c r="Q42" s="6"/>
      <c r="R42" s="6"/>
      <c r="S42" s="6"/>
      <c r="T42" s="6"/>
    </row>
    <row r="43" spans="1:20" s="7" customFormat="1" ht="66" customHeight="1" x14ac:dyDescent="0.2">
      <c r="A43" s="45">
        <v>35</v>
      </c>
      <c r="B43" s="39" t="s">
        <v>49</v>
      </c>
      <c r="C43" s="72" t="s">
        <v>83</v>
      </c>
      <c r="D43" s="71"/>
      <c r="E43" s="84"/>
      <c r="F43" s="42">
        <f t="shared" si="2"/>
        <v>0</v>
      </c>
      <c r="G43" s="42"/>
      <c r="H43" s="42"/>
      <c r="I43" s="42"/>
      <c r="J43" s="42">
        <f t="shared" si="1"/>
        <v>0</v>
      </c>
      <c r="K43" s="60"/>
      <c r="L43" s="76" t="s">
        <v>341</v>
      </c>
      <c r="M43" s="6"/>
      <c r="N43" s="3"/>
      <c r="O43" s="6"/>
      <c r="P43" s="6"/>
      <c r="Q43" s="6"/>
      <c r="R43" s="6"/>
      <c r="S43" s="6"/>
      <c r="T43" s="6"/>
    </row>
    <row r="44" spans="1:20" s="7" customFormat="1" ht="38.25" x14ac:dyDescent="0.2">
      <c r="A44" s="40">
        <v>36</v>
      </c>
      <c r="B44" s="39" t="s">
        <v>51</v>
      </c>
      <c r="C44" s="72" t="s">
        <v>83</v>
      </c>
      <c r="D44" s="71" t="s">
        <v>119</v>
      </c>
      <c r="E44" s="84" t="s">
        <v>387</v>
      </c>
      <c r="F44" s="42">
        <f t="shared" si="2"/>
        <v>0</v>
      </c>
      <c r="G44" s="42">
        <v>0.5</v>
      </c>
      <c r="H44" s="42"/>
      <c r="I44" s="42"/>
      <c r="J44" s="42">
        <f t="shared" si="1"/>
        <v>0</v>
      </c>
      <c r="K44" s="60" t="s">
        <v>348</v>
      </c>
      <c r="L44" s="76" t="s">
        <v>448</v>
      </c>
      <c r="M44" s="6"/>
      <c r="N44" s="3"/>
      <c r="O44" s="6"/>
      <c r="P44" s="6"/>
      <c r="Q44" s="6"/>
      <c r="R44" s="6"/>
      <c r="S44" s="6"/>
      <c r="T44" s="6"/>
    </row>
    <row r="45" spans="1:20" s="7" customFormat="1" ht="25.5" x14ac:dyDescent="0.2">
      <c r="A45" s="40">
        <v>37</v>
      </c>
      <c r="B45" s="39" t="s">
        <v>52</v>
      </c>
      <c r="C45" s="72" t="s">
        <v>82</v>
      </c>
      <c r="D45" s="71" t="s">
        <v>119</v>
      </c>
      <c r="E45" s="84" t="s">
        <v>373</v>
      </c>
      <c r="F45" s="42">
        <f t="shared" si="2"/>
        <v>1</v>
      </c>
      <c r="G45" s="42">
        <v>0.5</v>
      </c>
      <c r="H45" s="42">
        <v>0.5</v>
      </c>
      <c r="I45" s="42"/>
      <c r="J45" s="42">
        <f t="shared" si="1"/>
        <v>0.25</v>
      </c>
      <c r="K45" s="60" t="s">
        <v>356</v>
      </c>
      <c r="L45" s="76" t="s">
        <v>449</v>
      </c>
      <c r="M45" s="6"/>
      <c r="N45" s="3"/>
      <c r="O45" s="6"/>
      <c r="P45" s="6"/>
      <c r="Q45" s="6"/>
      <c r="R45" s="6"/>
      <c r="S45" s="6"/>
      <c r="T45" s="6"/>
    </row>
    <row r="46" spans="1:20" ht="63.75" x14ac:dyDescent="0.2">
      <c r="A46" s="40">
        <v>38</v>
      </c>
      <c r="B46" s="39" t="s">
        <v>53</v>
      </c>
      <c r="C46" s="72" t="s">
        <v>82</v>
      </c>
      <c r="D46" s="71" t="s">
        <v>115</v>
      </c>
      <c r="E46" s="84"/>
      <c r="F46" s="42">
        <f t="shared" si="2"/>
        <v>1</v>
      </c>
      <c r="G46" s="42">
        <v>0.5</v>
      </c>
      <c r="H46" s="42"/>
      <c r="I46" s="42"/>
      <c r="J46" s="42">
        <f t="shared" si="1"/>
        <v>0.5</v>
      </c>
      <c r="K46" s="60" t="s">
        <v>362</v>
      </c>
      <c r="L46" s="76" t="s">
        <v>454</v>
      </c>
      <c r="M46" s="19"/>
      <c r="N46" s="3"/>
      <c r="O46" s="19"/>
      <c r="P46" s="19"/>
      <c r="Q46" s="19"/>
      <c r="R46" s="19"/>
      <c r="S46" s="19"/>
      <c r="T46" s="19"/>
    </row>
    <row r="47" spans="1:20" ht="51" x14ac:dyDescent="0.2">
      <c r="A47" s="40">
        <v>39</v>
      </c>
      <c r="B47" s="39" t="s">
        <v>50</v>
      </c>
      <c r="C47" s="72" t="s">
        <v>83</v>
      </c>
      <c r="D47" s="71" t="s">
        <v>115</v>
      </c>
      <c r="E47" s="84" t="s">
        <v>378</v>
      </c>
      <c r="F47" s="42">
        <f t="shared" si="2"/>
        <v>0</v>
      </c>
      <c r="G47" s="42">
        <v>0.5</v>
      </c>
      <c r="H47" s="42">
        <v>0.5</v>
      </c>
      <c r="I47" s="42"/>
      <c r="J47" s="42">
        <f t="shared" si="1"/>
        <v>0</v>
      </c>
      <c r="K47" s="60" t="s">
        <v>285</v>
      </c>
      <c r="L47" s="76" t="s">
        <v>455</v>
      </c>
    </row>
    <row r="48" spans="1:20" ht="78" customHeight="1" x14ac:dyDescent="0.2">
      <c r="A48" s="40">
        <v>40</v>
      </c>
      <c r="B48" s="39" t="s">
        <v>54</v>
      </c>
      <c r="C48" s="72" t="s">
        <v>82</v>
      </c>
      <c r="D48" s="71" t="s">
        <v>119</v>
      </c>
      <c r="E48" s="84" t="s">
        <v>403</v>
      </c>
      <c r="F48" s="42">
        <f t="shared" si="2"/>
        <v>1</v>
      </c>
      <c r="G48" s="42">
        <v>0.5</v>
      </c>
      <c r="H48" s="42">
        <v>0.5</v>
      </c>
      <c r="I48" s="42"/>
      <c r="J48" s="42">
        <f t="shared" si="1"/>
        <v>0.25</v>
      </c>
      <c r="K48" s="60" t="s">
        <v>369</v>
      </c>
      <c r="L48" s="76" t="s">
        <v>456</v>
      </c>
    </row>
    <row r="49" spans="1:12" ht="38.25" x14ac:dyDescent="0.2">
      <c r="A49" s="40">
        <v>41</v>
      </c>
      <c r="B49" s="39" t="s">
        <v>55</v>
      </c>
      <c r="C49" s="72" t="s">
        <v>83</v>
      </c>
      <c r="D49" s="71" t="s">
        <v>115</v>
      </c>
      <c r="E49" s="84"/>
      <c r="F49" s="42">
        <f t="shared" si="2"/>
        <v>0</v>
      </c>
      <c r="G49" s="42"/>
      <c r="H49" s="42"/>
      <c r="I49" s="42"/>
      <c r="J49" s="42">
        <f t="shared" si="1"/>
        <v>0</v>
      </c>
      <c r="K49" s="60" t="s">
        <v>429</v>
      </c>
      <c r="L49" s="76" t="s">
        <v>457</v>
      </c>
    </row>
    <row r="50" spans="1:12" ht="21.75" customHeight="1" x14ac:dyDescent="0.2">
      <c r="A50" s="40">
        <v>42</v>
      </c>
      <c r="B50" s="39" t="s">
        <v>56</v>
      </c>
      <c r="C50" s="72" t="s">
        <v>82</v>
      </c>
      <c r="D50" s="71" t="s">
        <v>184</v>
      </c>
      <c r="E50" s="84"/>
      <c r="F50" s="42">
        <f t="shared" si="2"/>
        <v>1</v>
      </c>
      <c r="G50" s="42"/>
      <c r="H50" s="42"/>
      <c r="I50" s="42"/>
      <c r="J50" s="42">
        <f t="shared" si="1"/>
        <v>1</v>
      </c>
      <c r="K50" s="60" t="s">
        <v>279</v>
      </c>
      <c r="L50" s="76"/>
    </row>
    <row r="51" spans="1:12" x14ac:dyDescent="0.2">
      <c r="K51" s="24"/>
      <c r="L51" s="24"/>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L4:L6"/>
    <mergeCell ref="A3:L3"/>
    <mergeCell ref="K4:K6"/>
    <mergeCell ref="J5:J6"/>
    <mergeCell ref="A4:A6"/>
    <mergeCell ref="B5:B6"/>
    <mergeCell ref="G5:I5"/>
    <mergeCell ref="F5:F6"/>
    <mergeCell ref="D5:D6"/>
    <mergeCell ref="E4:E6"/>
    <mergeCell ref="F4:J4"/>
  </mergeCells>
  <dataValidations count="4">
    <dataValidation type="list" allowBlank="1" showInputMessage="1" showErrorMessage="1" sqref="C8:C11 C14:C50">
      <formula1>Выбор_1.1</formula1>
    </dataValidation>
    <dataValidation type="list" allowBlank="1" showInputMessage="1" showErrorMessage="1" sqref="G8:I11 G14:G50 H13:I50">
      <formula1>Формат</formula1>
    </dataValidation>
    <dataValidation type="list" allowBlank="1" showInputMessage="1" showErrorMessage="1" sqref="C13">
      <formula1>$C$5:$C$6</formula1>
    </dataValidation>
    <dataValidation type="list" allowBlank="1" showInputMessage="1" showErrorMessage="1" sqref="G13">
      <formula1 xml:space="preserve"> Формат</formula1>
    </dataValidation>
  </dataValidations>
  <hyperlinks>
    <hyperlink ref="K18" r:id="rId1"/>
    <hyperlink ref="K11" r:id="rId2"/>
    <hyperlink ref="K35" r:id="rId3"/>
    <hyperlink ref="K17" r:id="rId4" display="http://www.admbal.ru/page/ispolnenie-byudzheta-bmr"/>
    <hyperlink ref="K22" r:id="rId5"/>
    <hyperlink ref="K41" r:id="rId6"/>
    <hyperlink ref="K8" r:id="rId7"/>
    <hyperlink ref="K9" r:id="rId8"/>
    <hyperlink ref="K10" r:id="rId9"/>
    <hyperlink ref="K13" r:id="rId10"/>
    <hyperlink ref="K14" r:id="rId11"/>
    <hyperlink ref="K15" r:id="rId12"/>
    <hyperlink ref="K16" r:id="rId13"/>
    <hyperlink ref="K21" r:id="rId14"/>
    <hyperlink ref="K23" r:id="rId15"/>
    <hyperlink ref="K25" r:id="rId16"/>
    <hyperlink ref="K29" r:id="rId17"/>
    <hyperlink ref="K31" r:id="rId18"/>
    <hyperlink ref="K32" r:id="rId19"/>
    <hyperlink ref="K33" r:id="rId20"/>
    <hyperlink ref="K34" r:id="rId21"/>
    <hyperlink ref="K37" r:id="rId22"/>
    <hyperlink ref="K38" r:id="rId23"/>
    <hyperlink ref="K39" r:id="rId24"/>
    <hyperlink ref="K40" r:id="rId25"/>
    <hyperlink ref="K42" r:id="rId26"/>
    <hyperlink ref="K44" r:id="rId27"/>
    <hyperlink ref="K45" r:id="rId28"/>
    <hyperlink ref="K47" r:id="rId29"/>
    <hyperlink ref="K49" r:id="rId30"/>
  </hyperlinks>
  <pageMargins left="0.70866141732283472" right="0.70866141732283472" top="0.35433070866141736" bottom="0.35433070866141736" header="0.31496062992125984" footer="0.31496062992125984"/>
  <pageSetup paperSize="9" scale="50" fitToHeight="4" orientation="landscape" r:id="rId3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Normal="100" zoomScaleSheetLayoutView="100" workbookViewId="0">
      <pane ySplit="7" topLeftCell="A8" activePane="bottomLeft" state="frozenSplit"/>
      <selection pane="bottomLeft" activeCell="B11" sqref="B11"/>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1" customHeight="1" x14ac:dyDescent="0.2">
      <c r="A1" s="142" t="s">
        <v>107</v>
      </c>
      <c r="B1" s="55"/>
      <c r="C1" s="55"/>
      <c r="D1" s="55"/>
      <c r="E1" s="55"/>
      <c r="F1" s="55"/>
      <c r="G1" s="55"/>
      <c r="H1" s="55"/>
      <c r="I1" s="55"/>
      <c r="J1" s="55"/>
      <c r="K1" s="55"/>
      <c r="L1" s="55" t="s">
        <v>290</v>
      </c>
      <c r="M1" s="3"/>
    </row>
    <row r="2" spans="1:20" ht="15" customHeight="1" x14ac:dyDescent="0.2">
      <c r="A2" s="17" t="s">
        <v>16</v>
      </c>
      <c r="B2" s="17"/>
      <c r="C2" s="23"/>
      <c r="D2" s="23"/>
      <c r="E2" s="23"/>
      <c r="F2" s="23"/>
      <c r="G2" s="23"/>
      <c r="H2" s="23"/>
      <c r="I2" s="23"/>
      <c r="J2" s="23"/>
      <c r="K2" s="23"/>
      <c r="L2" s="23"/>
      <c r="M2" s="26"/>
      <c r="N2" s="22"/>
    </row>
    <row r="3" spans="1:20" ht="71.25" customHeight="1" x14ac:dyDescent="0.2">
      <c r="A3" s="169"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9"/>
      <c r="C3" s="169"/>
      <c r="D3" s="169"/>
      <c r="E3" s="169"/>
      <c r="F3" s="169"/>
      <c r="G3" s="169"/>
      <c r="H3" s="169"/>
      <c r="I3" s="169"/>
      <c r="J3" s="169"/>
      <c r="K3" s="169"/>
      <c r="L3" s="169"/>
      <c r="M3" s="26"/>
      <c r="N3" s="22"/>
    </row>
    <row r="4" spans="1:20" ht="105" customHeight="1" x14ac:dyDescent="0.2">
      <c r="A4" s="172" t="s">
        <v>4</v>
      </c>
      <c r="B4" s="86" t="s">
        <v>15</v>
      </c>
      <c r="C4" s="86"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86" t="s">
        <v>462</v>
      </c>
      <c r="E4" s="172" t="s">
        <v>391</v>
      </c>
      <c r="F4" s="172" t="s">
        <v>108</v>
      </c>
      <c r="G4" s="172"/>
      <c r="H4" s="172"/>
      <c r="I4" s="172"/>
      <c r="J4" s="172"/>
      <c r="K4" s="172" t="s">
        <v>3</v>
      </c>
      <c r="L4" s="172" t="s">
        <v>62</v>
      </c>
      <c r="M4" s="19"/>
      <c r="N4" s="27"/>
      <c r="O4" s="19"/>
      <c r="P4" s="19"/>
      <c r="Q4" s="19"/>
      <c r="R4" s="19"/>
      <c r="S4" s="19"/>
      <c r="T4" s="19"/>
    </row>
    <row r="5" spans="1:20" s="10" customFormat="1" ht="26.25" customHeight="1" x14ac:dyDescent="0.2">
      <c r="A5" s="172"/>
      <c r="B5" s="172" t="s">
        <v>7</v>
      </c>
      <c r="C5" s="87" t="str">
        <f>'Методика III этап'!B23</f>
        <v>Опубликованы за все отчетные периоды по всем указанным элементам</v>
      </c>
      <c r="D5" s="179" t="s">
        <v>57</v>
      </c>
      <c r="E5" s="172"/>
      <c r="F5" s="180" t="s">
        <v>13</v>
      </c>
      <c r="G5" s="179" t="s">
        <v>14</v>
      </c>
      <c r="H5" s="179"/>
      <c r="I5" s="179"/>
      <c r="J5" s="180" t="s">
        <v>12</v>
      </c>
      <c r="K5" s="172"/>
      <c r="L5" s="172"/>
      <c r="M5" s="9"/>
      <c r="N5" s="28"/>
      <c r="O5" s="9"/>
      <c r="P5" s="9"/>
      <c r="Q5" s="9"/>
      <c r="R5" s="9"/>
      <c r="S5" s="9"/>
      <c r="T5" s="9"/>
    </row>
    <row r="6" spans="1:20" s="10" customFormat="1" ht="30.75" customHeight="1" x14ac:dyDescent="0.2">
      <c r="A6" s="172"/>
      <c r="B6" s="172"/>
      <c r="C6" s="87" t="str">
        <f>'Методика III этап'!B24</f>
        <v>Опубликованы за все отчетные периоды по двум ключевым элементам</v>
      </c>
      <c r="D6" s="179"/>
      <c r="E6" s="172"/>
      <c r="F6" s="180"/>
      <c r="G6" s="179" t="s">
        <v>11</v>
      </c>
      <c r="H6" s="179" t="s">
        <v>17</v>
      </c>
      <c r="I6" s="179" t="s">
        <v>58</v>
      </c>
      <c r="J6" s="180"/>
      <c r="K6" s="172"/>
      <c r="L6" s="172"/>
      <c r="M6" s="9"/>
      <c r="N6" s="28"/>
      <c r="O6" s="9"/>
      <c r="P6" s="9"/>
      <c r="Q6" s="9"/>
      <c r="R6" s="9"/>
      <c r="S6" s="9"/>
      <c r="T6" s="9"/>
    </row>
    <row r="7" spans="1:20" s="10" customFormat="1" ht="30.75" customHeight="1" x14ac:dyDescent="0.2">
      <c r="A7" s="172"/>
      <c r="B7" s="172"/>
      <c r="C7" s="87" t="str">
        <f>'Методика III этап'!B25</f>
        <v>Не опубликованы или публикуются нерегулярно, или не отвечают требованиям</v>
      </c>
      <c r="D7" s="179"/>
      <c r="E7" s="172"/>
      <c r="F7" s="180"/>
      <c r="G7" s="179"/>
      <c r="H7" s="179"/>
      <c r="I7" s="179"/>
      <c r="J7" s="180"/>
      <c r="K7" s="172"/>
      <c r="L7" s="172"/>
      <c r="M7" s="9"/>
      <c r="N7" s="28"/>
      <c r="O7" s="9"/>
      <c r="P7" s="9"/>
      <c r="Q7" s="9"/>
      <c r="R7" s="9"/>
      <c r="S7" s="9"/>
      <c r="T7" s="9"/>
    </row>
    <row r="8" spans="1:20" s="16" customFormat="1" x14ac:dyDescent="0.2">
      <c r="A8" s="89"/>
      <c r="B8" s="90" t="s">
        <v>461</v>
      </c>
      <c r="C8" s="115"/>
      <c r="D8" s="98"/>
      <c r="E8" s="98"/>
      <c r="F8" s="116"/>
      <c r="G8" s="116"/>
      <c r="H8" s="116"/>
      <c r="I8" s="116"/>
      <c r="J8" s="116"/>
      <c r="K8" s="117"/>
      <c r="L8" s="117"/>
      <c r="M8" s="15"/>
      <c r="N8" s="25"/>
      <c r="O8" s="15"/>
      <c r="P8" s="15"/>
      <c r="Q8" s="15"/>
      <c r="R8" s="15"/>
      <c r="S8" s="15"/>
      <c r="T8" s="15"/>
    </row>
    <row r="9" spans="1:20" s="7" customFormat="1" ht="38.25" x14ac:dyDescent="0.2">
      <c r="A9" s="40">
        <v>1</v>
      </c>
      <c r="B9" s="39" t="s">
        <v>18</v>
      </c>
      <c r="C9" s="72" t="s">
        <v>83</v>
      </c>
      <c r="D9" s="71" t="s">
        <v>122</v>
      </c>
      <c r="E9" s="84"/>
      <c r="F9" s="42">
        <f>IF(C9=$C$5,2,IF(C9=$C$6,1,0))</f>
        <v>0</v>
      </c>
      <c r="G9" s="42"/>
      <c r="H9" s="42"/>
      <c r="I9" s="42"/>
      <c r="J9" s="42">
        <f>F9*(1-G9)*(1-H9)*(1-I9)</f>
        <v>0</v>
      </c>
      <c r="K9" s="114" t="s">
        <v>252</v>
      </c>
      <c r="L9" s="76" t="s">
        <v>288</v>
      </c>
      <c r="M9" s="6"/>
      <c r="N9" s="3"/>
      <c r="O9" s="6"/>
      <c r="P9" s="6"/>
      <c r="Q9" s="6"/>
      <c r="R9" s="6"/>
      <c r="S9" s="6"/>
      <c r="T9" s="6"/>
    </row>
    <row r="10" spans="1:20" ht="63.75" x14ac:dyDescent="0.2">
      <c r="A10" s="40">
        <v>2</v>
      </c>
      <c r="B10" s="39" t="s">
        <v>19</v>
      </c>
      <c r="C10" s="72" t="s">
        <v>88</v>
      </c>
      <c r="D10" s="71" t="s">
        <v>121</v>
      </c>
      <c r="E10" s="71"/>
      <c r="F10" s="42">
        <f t="shared" ref="F10:F12" si="0">IF(C10=$C$5,2,IF(C10=$C$6,1,0))</f>
        <v>1</v>
      </c>
      <c r="G10" s="42"/>
      <c r="H10" s="42"/>
      <c r="I10" s="42"/>
      <c r="J10" s="42">
        <f t="shared" ref="J10:J51" si="1">F10*(1-G10)*(1-H10)*(1-I10)</f>
        <v>1</v>
      </c>
      <c r="K10" s="114" t="s">
        <v>259</v>
      </c>
      <c r="L10" s="76" t="s">
        <v>397</v>
      </c>
      <c r="M10" s="19"/>
      <c r="N10" s="3"/>
      <c r="O10" s="19"/>
      <c r="P10" s="19"/>
      <c r="Q10" s="19"/>
      <c r="R10" s="19"/>
      <c r="S10" s="19"/>
      <c r="T10" s="19"/>
    </row>
    <row r="11" spans="1:20" ht="63.75" x14ac:dyDescent="0.2">
      <c r="A11" s="40">
        <v>3</v>
      </c>
      <c r="B11" s="39" t="s">
        <v>466</v>
      </c>
      <c r="C11" s="72" t="s">
        <v>83</v>
      </c>
      <c r="D11" s="71" t="s">
        <v>121</v>
      </c>
      <c r="E11" s="74"/>
      <c r="F11" s="42">
        <f t="shared" si="0"/>
        <v>0</v>
      </c>
      <c r="G11" s="42"/>
      <c r="H11" s="42"/>
      <c r="I11" s="42"/>
      <c r="J11" s="42">
        <f t="shared" si="1"/>
        <v>0</v>
      </c>
      <c r="K11" s="114" t="s">
        <v>140</v>
      </c>
      <c r="L11" s="76" t="s">
        <v>293</v>
      </c>
      <c r="M11" s="19"/>
      <c r="N11" s="3"/>
      <c r="O11" s="19"/>
      <c r="P11" s="19"/>
      <c r="Q11" s="19"/>
      <c r="R11" s="19"/>
      <c r="S11" s="19"/>
      <c r="T11" s="19"/>
    </row>
    <row r="12" spans="1:20" s="7" customFormat="1" ht="25.5" x14ac:dyDescent="0.2">
      <c r="A12" s="40">
        <v>4</v>
      </c>
      <c r="B12" s="39" t="s">
        <v>20</v>
      </c>
      <c r="C12" s="72" t="s">
        <v>83</v>
      </c>
      <c r="D12" s="71"/>
      <c r="E12" s="104"/>
      <c r="F12" s="42">
        <f t="shared" si="0"/>
        <v>0</v>
      </c>
      <c r="G12" s="42"/>
      <c r="H12" s="42"/>
      <c r="I12" s="42"/>
      <c r="J12" s="42">
        <f t="shared" si="1"/>
        <v>0</v>
      </c>
      <c r="K12" s="148"/>
      <c r="L12" s="73" t="s">
        <v>153</v>
      </c>
      <c r="M12" s="6"/>
      <c r="N12" s="3"/>
      <c r="O12" s="6"/>
      <c r="P12" s="6"/>
      <c r="Q12" s="6"/>
      <c r="R12" s="6"/>
      <c r="S12" s="6"/>
      <c r="T12" s="6"/>
    </row>
    <row r="13" spans="1:20" s="16" customFormat="1" x14ac:dyDescent="0.2">
      <c r="A13" s="96"/>
      <c r="B13" s="90" t="s">
        <v>60</v>
      </c>
      <c r="C13" s="98"/>
      <c r="D13" s="98"/>
      <c r="E13" s="98"/>
      <c r="F13" s="93"/>
      <c r="G13" s="116"/>
      <c r="H13" s="116"/>
      <c r="I13" s="116"/>
      <c r="J13" s="93"/>
      <c r="K13" s="117"/>
      <c r="L13" s="117"/>
      <c r="M13" s="15"/>
      <c r="N13" s="25"/>
      <c r="O13" s="15"/>
      <c r="P13" s="15"/>
      <c r="Q13" s="15"/>
      <c r="R13" s="15"/>
      <c r="S13" s="15"/>
      <c r="T13" s="15"/>
    </row>
    <row r="14" spans="1:20" s="38" customFormat="1" ht="25.5" x14ac:dyDescent="0.2">
      <c r="A14" s="40">
        <v>5</v>
      </c>
      <c r="B14" s="39" t="s">
        <v>21</v>
      </c>
      <c r="C14" s="72" t="s">
        <v>83</v>
      </c>
      <c r="D14" s="71" t="s">
        <v>121</v>
      </c>
      <c r="E14" s="44"/>
      <c r="F14" s="42">
        <f>IF(C14=$C$5,2,IF(C14=$C$6,1,0))</f>
        <v>0</v>
      </c>
      <c r="G14" s="42"/>
      <c r="H14" s="42"/>
      <c r="I14" s="42"/>
      <c r="J14" s="42">
        <f t="shared" si="1"/>
        <v>0</v>
      </c>
      <c r="K14" s="60" t="s">
        <v>178</v>
      </c>
      <c r="L14" s="76" t="s">
        <v>294</v>
      </c>
      <c r="M14" s="36"/>
      <c r="N14" s="37"/>
      <c r="O14" s="36"/>
      <c r="P14" s="36"/>
      <c r="Q14" s="36"/>
      <c r="R14" s="36"/>
      <c r="S14" s="36"/>
      <c r="T14" s="36"/>
    </row>
    <row r="15" spans="1:20" s="38" customFormat="1" ht="51" x14ac:dyDescent="0.2">
      <c r="A15" s="40">
        <v>6</v>
      </c>
      <c r="B15" s="39" t="s">
        <v>23</v>
      </c>
      <c r="C15" s="72" t="s">
        <v>83</v>
      </c>
      <c r="D15" s="71" t="s">
        <v>121</v>
      </c>
      <c r="E15" s="84"/>
      <c r="F15" s="42">
        <f t="shared" ref="F15:F51" si="2">IF(C15=$C$5,2,IF(C15=$C$6,1,0))</f>
        <v>0</v>
      </c>
      <c r="G15" s="42"/>
      <c r="H15" s="42"/>
      <c r="I15" s="42"/>
      <c r="J15" s="42">
        <f t="shared" si="1"/>
        <v>0</v>
      </c>
      <c r="K15" s="107" t="s">
        <v>185</v>
      </c>
      <c r="L15" s="61" t="s">
        <v>296</v>
      </c>
      <c r="M15" s="36"/>
      <c r="N15" s="37"/>
      <c r="O15" s="36"/>
      <c r="P15" s="36"/>
      <c r="Q15" s="36"/>
      <c r="R15" s="36"/>
      <c r="S15" s="36"/>
      <c r="T15" s="36"/>
    </row>
    <row r="16" spans="1:20" s="38" customFormat="1" ht="63.75" customHeight="1" x14ac:dyDescent="0.2">
      <c r="A16" s="40">
        <v>7</v>
      </c>
      <c r="B16" s="39" t="s">
        <v>22</v>
      </c>
      <c r="C16" s="72" t="s">
        <v>83</v>
      </c>
      <c r="D16" s="71" t="s">
        <v>115</v>
      </c>
      <c r="E16" s="84"/>
      <c r="F16" s="42">
        <f t="shared" si="2"/>
        <v>0</v>
      </c>
      <c r="G16" s="42"/>
      <c r="H16" s="42"/>
      <c r="I16" s="42"/>
      <c r="J16" s="42">
        <f t="shared" si="1"/>
        <v>0</v>
      </c>
      <c r="K16" s="107" t="s">
        <v>192</v>
      </c>
      <c r="L16" s="61" t="s">
        <v>191</v>
      </c>
      <c r="M16" s="36"/>
      <c r="N16" s="37"/>
      <c r="O16" s="36"/>
      <c r="P16" s="36"/>
      <c r="Q16" s="36"/>
      <c r="R16" s="36"/>
      <c r="S16" s="36"/>
      <c r="T16" s="36"/>
    </row>
    <row r="17" spans="1:20" s="38" customFormat="1" ht="51.75" customHeight="1" x14ac:dyDescent="0.2">
      <c r="A17" s="40">
        <v>8</v>
      </c>
      <c r="B17" s="39" t="s">
        <v>24</v>
      </c>
      <c r="C17" s="72" t="s">
        <v>83</v>
      </c>
      <c r="D17" s="84" t="s">
        <v>280</v>
      </c>
      <c r="E17" s="84"/>
      <c r="F17" s="42">
        <f t="shared" si="2"/>
        <v>0</v>
      </c>
      <c r="G17" s="42"/>
      <c r="H17" s="42"/>
      <c r="I17" s="42"/>
      <c r="J17" s="42">
        <f t="shared" si="1"/>
        <v>0</v>
      </c>
      <c r="K17" s="60" t="s">
        <v>169</v>
      </c>
      <c r="L17" s="76" t="s">
        <v>177</v>
      </c>
      <c r="M17" s="36"/>
      <c r="N17" s="37"/>
      <c r="O17" s="36"/>
      <c r="P17" s="36"/>
      <c r="Q17" s="36"/>
      <c r="R17" s="36"/>
      <c r="S17" s="36"/>
      <c r="T17" s="36"/>
    </row>
    <row r="18" spans="1:20" s="38" customFormat="1" ht="25.5" x14ac:dyDescent="0.2">
      <c r="A18" s="40">
        <v>9</v>
      </c>
      <c r="B18" s="39" t="s">
        <v>25</v>
      </c>
      <c r="C18" s="72" t="s">
        <v>88</v>
      </c>
      <c r="D18" s="71" t="s">
        <v>121</v>
      </c>
      <c r="E18" s="44"/>
      <c r="F18" s="42">
        <f t="shared" si="2"/>
        <v>1</v>
      </c>
      <c r="G18" s="42"/>
      <c r="H18" s="42"/>
      <c r="I18" s="42"/>
      <c r="J18" s="42">
        <f t="shared" si="1"/>
        <v>1</v>
      </c>
      <c r="K18" s="60" t="s">
        <v>203</v>
      </c>
      <c r="L18" s="61" t="s">
        <v>299</v>
      </c>
      <c r="M18" s="36"/>
      <c r="N18" s="37"/>
      <c r="O18" s="36"/>
      <c r="P18" s="36"/>
      <c r="Q18" s="36"/>
      <c r="R18" s="36"/>
      <c r="S18" s="36"/>
      <c r="T18" s="36"/>
    </row>
    <row r="19" spans="1:20" s="38" customFormat="1" ht="76.5" x14ac:dyDescent="0.2">
      <c r="A19" s="40">
        <v>10</v>
      </c>
      <c r="B19" s="39" t="s">
        <v>26</v>
      </c>
      <c r="C19" s="72" t="s">
        <v>83</v>
      </c>
      <c r="D19" s="71" t="s">
        <v>122</v>
      </c>
      <c r="E19" s="84"/>
      <c r="F19" s="42">
        <f t="shared" si="2"/>
        <v>0</v>
      </c>
      <c r="G19" s="42"/>
      <c r="H19" s="42"/>
      <c r="I19" s="42"/>
      <c r="J19" s="42">
        <f t="shared" si="1"/>
        <v>0</v>
      </c>
      <c r="K19" s="60" t="s">
        <v>120</v>
      </c>
      <c r="L19" s="76" t="s">
        <v>398</v>
      </c>
      <c r="M19" s="36"/>
      <c r="N19" s="37"/>
      <c r="O19" s="36"/>
      <c r="P19" s="36"/>
      <c r="Q19" s="36"/>
      <c r="R19" s="36"/>
      <c r="S19" s="36"/>
      <c r="T19" s="36"/>
    </row>
    <row r="20" spans="1:20" s="38" customFormat="1" ht="51" x14ac:dyDescent="0.2">
      <c r="A20" s="40">
        <v>11</v>
      </c>
      <c r="B20" s="39" t="s">
        <v>61</v>
      </c>
      <c r="C20" s="72" t="s">
        <v>83</v>
      </c>
      <c r="D20" s="71" t="s">
        <v>121</v>
      </c>
      <c r="E20" s="84"/>
      <c r="F20" s="42">
        <f t="shared" si="2"/>
        <v>0</v>
      </c>
      <c r="G20" s="42"/>
      <c r="H20" s="42"/>
      <c r="I20" s="42"/>
      <c r="J20" s="42">
        <f t="shared" si="1"/>
        <v>0</v>
      </c>
      <c r="K20" s="60" t="s">
        <v>206</v>
      </c>
      <c r="L20" s="76" t="s">
        <v>301</v>
      </c>
      <c r="M20" s="36"/>
      <c r="N20" s="37"/>
      <c r="O20" s="36"/>
      <c r="P20" s="36"/>
      <c r="Q20" s="36"/>
      <c r="R20" s="36"/>
      <c r="S20" s="36"/>
      <c r="T20" s="36"/>
    </row>
    <row r="21" spans="1:20" s="38" customFormat="1" ht="38.25" x14ac:dyDescent="0.2">
      <c r="A21" s="40">
        <v>12</v>
      </c>
      <c r="B21" s="39" t="s">
        <v>27</v>
      </c>
      <c r="C21" s="72" t="s">
        <v>83</v>
      </c>
      <c r="D21" s="71" t="s">
        <v>121</v>
      </c>
      <c r="E21" s="44"/>
      <c r="F21" s="42">
        <f t="shared" si="2"/>
        <v>0</v>
      </c>
      <c r="G21" s="42"/>
      <c r="H21" s="42"/>
      <c r="I21" s="42"/>
      <c r="J21" s="42">
        <f t="shared" si="1"/>
        <v>0</v>
      </c>
      <c r="K21" s="107" t="s">
        <v>303</v>
      </c>
      <c r="L21" s="76" t="s">
        <v>304</v>
      </c>
      <c r="M21" s="36"/>
      <c r="N21" s="37"/>
      <c r="O21" s="36"/>
      <c r="P21" s="36"/>
      <c r="Q21" s="36"/>
      <c r="R21" s="36"/>
      <c r="S21" s="36"/>
      <c r="T21" s="36"/>
    </row>
    <row r="22" spans="1:20" s="38" customFormat="1" ht="25.5" x14ac:dyDescent="0.2">
      <c r="A22" s="40">
        <v>13</v>
      </c>
      <c r="B22" s="39" t="s">
        <v>28</v>
      </c>
      <c r="C22" s="72" t="s">
        <v>83</v>
      </c>
      <c r="D22" s="71"/>
      <c r="E22" s="44"/>
      <c r="F22" s="42">
        <f t="shared" si="2"/>
        <v>0</v>
      </c>
      <c r="G22" s="42"/>
      <c r="H22" s="42"/>
      <c r="I22" s="42"/>
      <c r="J22" s="42">
        <f t="shared" si="1"/>
        <v>0</v>
      </c>
      <c r="K22" s="60"/>
      <c r="L22" s="72" t="s">
        <v>139</v>
      </c>
      <c r="M22" s="36"/>
      <c r="N22" s="37"/>
      <c r="O22" s="36"/>
      <c r="P22" s="36"/>
      <c r="Q22" s="36"/>
      <c r="R22" s="36"/>
      <c r="S22" s="36"/>
      <c r="T22" s="36"/>
    </row>
    <row r="23" spans="1:20" s="38" customFormat="1" ht="25.5" x14ac:dyDescent="0.2">
      <c r="A23" s="40">
        <v>14</v>
      </c>
      <c r="B23" s="39" t="s">
        <v>372</v>
      </c>
      <c r="C23" s="72" t="s">
        <v>87</v>
      </c>
      <c r="D23" s="71" t="s">
        <v>121</v>
      </c>
      <c r="E23" s="44"/>
      <c r="F23" s="42">
        <f t="shared" si="2"/>
        <v>2</v>
      </c>
      <c r="G23" s="42"/>
      <c r="H23" s="42"/>
      <c r="I23" s="42"/>
      <c r="J23" s="42">
        <f t="shared" si="1"/>
        <v>2</v>
      </c>
      <c r="K23" s="107" t="s">
        <v>213</v>
      </c>
      <c r="L23" s="76" t="s">
        <v>162</v>
      </c>
      <c r="M23" s="36"/>
      <c r="N23" s="37"/>
      <c r="O23" s="36"/>
      <c r="P23" s="36"/>
      <c r="Q23" s="36"/>
      <c r="R23" s="36"/>
      <c r="S23" s="36"/>
      <c r="T23" s="36"/>
    </row>
    <row r="24" spans="1:20" s="38" customFormat="1" ht="38.25" x14ac:dyDescent="0.2">
      <c r="A24" s="40">
        <v>15</v>
      </c>
      <c r="B24" s="39" t="s">
        <v>29</v>
      </c>
      <c r="C24" s="72" t="s">
        <v>83</v>
      </c>
      <c r="D24" s="44"/>
      <c r="E24" s="44"/>
      <c r="F24" s="42">
        <f t="shared" si="2"/>
        <v>0</v>
      </c>
      <c r="G24" s="42"/>
      <c r="H24" s="42"/>
      <c r="I24" s="42"/>
      <c r="J24" s="42">
        <f t="shared" si="1"/>
        <v>0</v>
      </c>
      <c r="K24" s="107" t="s">
        <v>216</v>
      </c>
      <c r="L24" s="76" t="s">
        <v>310</v>
      </c>
      <c r="M24" s="36"/>
      <c r="N24" s="37"/>
      <c r="O24" s="36"/>
      <c r="P24" s="36"/>
      <c r="Q24" s="36"/>
      <c r="R24" s="36"/>
      <c r="S24" s="36"/>
      <c r="T24" s="36"/>
    </row>
    <row r="25" spans="1:20" s="38" customFormat="1" ht="25.5" x14ac:dyDescent="0.2">
      <c r="A25" s="40">
        <v>16</v>
      </c>
      <c r="B25" s="39" t="s">
        <v>30</v>
      </c>
      <c r="C25" s="72" t="s">
        <v>83</v>
      </c>
      <c r="D25" s="71"/>
      <c r="E25" s="44"/>
      <c r="F25" s="42">
        <f t="shared" si="2"/>
        <v>0</v>
      </c>
      <c r="G25" s="42"/>
      <c r="H25" s="42"/>
      <c r="I25" s="42"/>
      <c r="J25" s="42">
        <f t="shared" si="1"/>
        <v>0</v>
      </c>
      <c r="K25" s="60"/>
      <c r="L25" s="72" t="s">
        <v>139</v>
      </c>
      <c r="M25" s="36"/>
      <c r="N25" s="37"/>
      <c r="O25" s="36"/>
      <c r="P25" s="36"/>
      <c r="Q25" s="36"/>
      <c r="R25" s="36"/>
      <c r="S25" s="36"/>
      <c r="T25" s="36"/>
    </row>
    <row r="26" spans="1:20" s="38" customFormat="1" ht="25.5" x14ac:dyDescent="0.2">
      <c r="A26" s="40">
        <v>17</v>
      </c>
      <c r="B26" s="39" t="s">
        <v>31</v>
      </c>
      <c r="C26" s="72" t="s">
        <v>83</v>
      </c>
      <c r="D26" s="71"/>
      <c r="E26" s="44"/>
      <c r="F26" s="42">
        <f t="shared" si="2"/>
        <v>0</v>
      </c>
      <c r="G26" s="42"/>
      <c r="H26" s="42"/>
      <c r="I26" s="42"/>
      <c r="J26" s="42">
        <f t="shared" si="1"/>
        <v>0</v>
      </c>
      <c r="K26" s="60"/>
      <c r="L26" s="72" t="s">
        <v>139</v>
      </c>
      <c r="M26" s="36"/>
      <c r="N26" s="37"/>
      <c r="O26" s="36"/>
      <c r="P26" s="36"/>
      <c r="Q26" s="36"/>
      <c r="R26" s="36"/>
      <c r="S26" s="36"/>
      <c r="T26" s="36"/>
    </row>
    <row r="27" spans="1:20" s="38" customFormat="1" ht="63.75" x14ac:dyDescent="0.2">
      <c r="A27" s="40">
        <v>18</v>
      </c>
      <c r="B27" s="39" t="s">
        <v>32</v>
      </c>
      <c r="C27" s="72" t="s">
        <v>87</v>
      </c>
      <c r="D27" s="71" t="s">
        <v>115</v>
      </c>
      <c r="E27" s="84"/>
      <c r="F27" s="42">
        <f t="shared" si="2"/>
        <v>2</v>
      </c>
      <c r="G27" s="42"/>
      <c r="H27" s="42"/>
      <c r="I27" s="42"/>
      <c r="J27" s="42">
        <f t="shared" si="1"/>
        <v>2</v>
      </c>
      <c r="K27" s="60" t="s">
        <v>127</v>
      </c>
      <c r="L27" s="119"/>
      <c r="M27" s="36"/>
      <c r="N27" s="37"/>
      <c r="O27" s="36"/>
      <c r="P27" s="36"/>
      <c r="Q27" s="36"/>
      <c r="R27" s="36"/>
      <c r="S27" s="36"/>
      <c r="T27" s="36"/>
    </row>
    <row r="28" spans="1:20" ht="64.5" customHeight="1" x14ac:dyDescent="0.2">
      <c r="A28" s="40">
        <v>19</v>
      </c>
      <c r="B28" s="39" t="s">
        <v>33</v>
      </c>
      <c r="C28" s="72" t="s">
        <v>83</v>
      </c>
      <c r="D28" s="71" t="s">
        <v>121</v>
      </c>
      <c r="E28" s="71"/>
      <c r="F28" s="42">
        <f t="shared" si="2"/>
        <v>0</v>
      </c>
      <c r="G28" s="42"/>
      <c r="H28" s="42"/>
      <c r="I28" s="42"/>
      <c r="J28" s="42">
        <f t="shared" si="1"/>
        <v>0</v>
      </c>
      <c r="K28" s="60" t="s">
        <v>225</v>
      </c>
      <c r="L28" s="76" t="s">
        <v>399</v>
      </c>
      <c r="M28" s="19"/>
      <c r="N28" s="3"/>
      <c r="O28" s="19"/>
      <c r="P28" s="19"/>
      <c r="Q28" s="19"/>
      <c r="R28" s="19"/>
      <c r="S28" s="19"/>
      <c r="T28" s="19"/>
    </row>
    <row r="29" spans="1:20" ht="45" customHeight="1" x14ac:dyDescent="0.2">
      <c r="A29" s="40">
        <v>20</v>
      </c>
      <c r="B29" s="39" t="s">
        <v>34</v>
      </c>
      <c r="C29" s="72" t="s">
        <v>87</v>
      </c>
      <c r="D29" s="71" t="s">
        <v>121</v>
      </c>
      <c r="E29" s="71"/>
      <c r="F29" s="42">
        <f t="shared" si="2"/>
        <v>2</v>
      </c>
      <c r="G29" s="42"/>
      <c r="H29" s="42"/>
      <c r="I29" s="42"/>
      <c r="J29" s="42">
        <f t="shared" si="1"/>
        <v>2</v>
      </c>
      <c r="K29" s="60" t="s">
        <v>316</v>
      </c>
      <c r="L29" s="76" t="s">
        <v>400</v>
      </c>
      <c r="M29" s="19"/>
      <c r="N29" s="3"/>
      <c r="O29" s="19"/>
      <c r="P29" s="19"/>
      <c r="Q29" s="19"/>
      <c r="R29" s="19"/>
      <c r="S29" s="19"/>
      <c r="T29" s="19"/>
    </row>
    <row r="30" spans="1:20" ht="38.25" x14ac:dyDescent="0.2">
      <c r="A30" s="40">
        <v>21</v>
      </c>
      <c r="B30" s="39" t="s">
        <v>35</v>
      </c>
      <c r="C30" s="72" t="s">
        <v>83</v>
      </c>
      <c r="D30" s="71"/>
      <c r="E30" s="84"/>
      <c r="F30" s="42">
        <f t="shared" si="2"/>
        <v>0</v>
      </c>
      <c r="G30" s="42"/>
      <c r="H30" s="42"/>
      <c r="I30" s="42"/>
      <c r="J30" s="42">
        <f t="shared" si="1"/>
        <v>0</v>
      </c>
      <c r="K30" s="60" t="s">
        <v>318</v>
      </c>
      <c r="L30" s="72" t="s">
        <v>319</v>
      </c>
      <c r="M30" s="19"/>
      <c r="N30" s="3"/>
      <c r="O30" s="19"/>
      <c r="P30" s="19"/>
      <c r="Q30" s="19"/>
      <c r="R30" s="19"/>
      <c r="S30" s="19"/>
      <c r="T30" s="19"/>
    </row>
    <row r="31" spans="1:20" ht="89.25" x14ac:dyDescent="0.2">
      <c r="A31" s="40">
        <v>22</v>
      </c>
      <c r="B31" s="39" t="s">
        <v>36</v>
      </c>
      <c r="C31" s="72" t="s">
        <v>88</v>
      </c>
      <c r="D31" s="71" t="s">
        <v>121</v>
      </c>
      <c r="E31" s="71"/>
      <c r="F31" s="42">
        <f t="shared" si="2"/>
        <v>1</v>
      </c>
      <c r="G31" s="42"/>
      <c r="H31" s="42"/>
      <c r="I31" s="42"/>
      <c r="J31" s="42">
        <f t="shared" si="1"/>
        <v>1</v>
      </c>
      <c r="K31" s="60" t="s">
        <v>233</v>
      </c>
      <c r="L31" s="72" t="s">
        <v>322</v>
      </c>
      <c r="M31" s="19"/>
      <c r="N31" s="3"/>
      <c r="O31" s="19"/>
      <c r="P31" s="19"/>
      <c r="Q31" s="19"/>
      <c r="R31" s="19"/>
      <c r="S31" s="19"/>
      <c r="T31" s="19"/>
    </row>
    <row r="32" spans="1:20" ht="38.25" x14ac:dyDescent="0.2">
      <c r="A32" s="40">
        <v>23</v>
      </c>
      <c r="B32" s="39" t="s">
        <v>37</v>
      </c>
      <c r="C32" s="72" t="s">
        <v>83</v>
      </c>
      <c r="D32" s="71" t="s">
        <v>121</v>
      </c>
      <c r="E32" s="71"/>
      <c r="F32" s="42">
        <f t="shared" si="2"/>
        <v>0</v>
      </c>
      <c r="G32" s="42"/>
      <c r="H32" s="42"/>
      <c r="I32" s="42"/>
      <c r="J32" s="42">
        <f t="shared" si="1"/>
        <v>0</v>
      </c>
      <c r="K32" s="60" t="s">
        <v>238</v>
      </c>
      <c r="L32" s="76" t="s">
        <v>323</v>
      </c>
      <c r="M32" s="19"/>
      <c r="N32" s="3"/>
      <c r="O32" s="19"/>
      <c r="P32" s="19"/>
      <c r="Q32" s="19"/>
      <c r="R32" s="19"/>
      <c r="S32" s="19"/>
      <c r="T32" s="19"/>
    </row>
    <row r="33" spans="1:20" ht="25.5" x14ac:dyDescent="0.2">
      <c r="A33" s="40">
        <v>24</v>
      </c>
      <c r="B33" s="39" t="s">
        <v>38</v>
      </c>
      <c r="C33" s="72" t="s">
        <v>87</v>
      </c>
      <c r="D33" s="71" t="s">
        <v>121</v>
      </c>
      <c r="E33" s="71"/>
      <c r="F33" s="42">
        <f t="shared" si="2"/>
        <v>2</v>
      </c>
      <c r="G33" s="42"/>
      <c r="H33" s="42"/>
      <c r="I33" s="42"/>
      <c r="J33" s="42">
        <f t="shared" si="1"/>
        <v>2</v>
      </c>
      <c r="K33" s="60" t="s">
        <v>243</v>
      </c>
      <c r="L33" s="76"/>
      <c r="M33" s="19"/>
      <c r="N33" s="3"/>
      <c r="O33" s="19"/>
      <c r="P33" s="19"/>
      <c r="Q33" s="19"/>
      <c r="R33" s="19"/>
      <c r="S33" s="19"/>
      <c r="T33" s="19"/>
    </row>
    <row r="34" spans="1:20" ht="37.5" customHeight="1" x14ac:dyDescent="0.2">
      <c r="A34" s="40">
        <v>25</v>
      </c>
      <c r="B34" s="39" t="s">
        <v>39</v>
      </c>
      <c r="C34" s="72" t="s">
        <v>83</v>
      </c>
      <c r="D34" s="71"/>
      <c r="E34" s="71"/>
      <c r="F34" s="42">
        <f t="shared" si="2"/>
        <v>0</v>
      </c>
      <c r="G34" s="42"/>
      <c r="H34" s="42"/>
      <c r="I34" s="42"/>
      <c r="J34" s="42">
        <f t="shared" si="1"/>
        <v>0</v>
      </c>
      <c r="K34" s="60" t="s">
        <v>245</v>
      </c>
      <c r="L34" s="76" t="s">
        <v>324</v>
      </c>
      <c r="M34" s="19"/>
      <c r="N34" s="3"/>
      <c r="O34" s="19"/>
      <c r="P34" s="19"/>
      <c r="Q34" s="19"/>
      <c r="R34" s="19"/>
      <c r="S34" s="19"/>
      <c r="T34" s="19"/>
    </row>
    <row r="35" spans="1:20" ht="25.5" x14ac:dyDescent="0.2">
      <c r="A35" s="40">
        <v>26</v>
      </c>
      <c r="B35" s="39" t="s">
        <v>40</v>
      </c>
      <c r="C35" s="72" t="s">
        <v>87</v>
      </c>
      <c r="D35" s="71" t="s">
        <v>121</v>
      </c>
      <c r="E35" s="84" t="s">
        <v>385</v>
      </c>
      <c r="F35" s="42">
        <f t="shared" si="2"/>
        <v>2</v>
      </c>
      <c r="G35" s="42"/>
      <c r="H35" s="42"/>
      <c r="I35" s="42"/>
      <c r="J35" s="42">
        <f t="shared" si="1"/>
        <v>2</v>
      </c>
      <c r="K35" s="60" t="s">
        <v>248</v>
      </c>
      <c r="L35" s="76"/>
      <c r="M35" s="19"/>
      <c r="N35" s="3"/>
      <c r="O35" s="19"/>
      <c r="P35" s="19"/>
      <c r="Q35" s="19"/>
      <c r="R35" s="19"/>
      <c r="S35" s="19"/>
      <c r="T35" s="19"/>
    </row>
    <row r="36" spans="1:20" ht="25.5" x14ac:dyDescent="0.2">
      <c r="A36" s="40">
        <v>27</v>
      </c>
      <c r="B36" s="39" t="s">
        <v>41</v>
      </c>
      <c r="C36" s="72" t="s">
        <v>87</v>
      </c>
      <c r="D36" s="71" t="s">
        <v>122</v>
      </c>
      <c r="E36" s="84"/>
      <c r="F36" s="42">
        <f t="shared" si="2"/>
        <v>2</v>
      </c>
      <c r="G36" s="42"/>
      <c r="H36" s="42"/>
      <c r="I36" s="42"/>
      <c r="J36" s="42">
        <f t="shared" si="1"/>
        <v>2</v>
      </c>
      <c r="K36" s="60" t="s">
        <v>161</v>
      </c>
      <c r="L36" s="76" t="s">
        <v>162</v>
      </c>
      <c r="M36" s="19"/>
      <c r="N36" s="3"/>
      <c r="O36" s="19"/>
      <c r="P36" s="19"/>
      <c r="Q36" s="19"/>
      <c r="R36" s="19"/>
      <c r="S36" s="19"/>
      <c r="T36" s="19"/>
    </row>
    <row r="37" spans="1:20" ht="25.5" x14ac:dyDescent="0.2">
      <c r="A37" s="40">
        <v>28</v>
      </c>
      <c r="B37" s="39" t="s">
        <v>42</v>
      </c>
      <c r="C37" s="72" t="s">
        <v>83</v>
      </c>
      <c r="D37" s="71"/>
      <c r="E37" s="84"/>
      <c r="F37" s="42">
        <f t="shared" si="2"/>
        <v>0</v>
      </c>
      <c r="G37" s="42"/>
      <c r="H37" s="42"/>
      <c r="I37" s="42"/>
      <c r="J37" s="42">
        <f t="shared" si="1"/>
        <v>0</v>
      </c>
      <c r="K37" s="60"/>
      <c r="L37" s="72" t="s">
        <v>139</v>
      </c>
      <c r="M37" s="19"/>
      <c r="N37" s="3"/>
      <c r="O37" s="19"/>
      <c r="P37" s="19"/>
      <c r="Q37" s="19"/>
      <c r="R37" s="19"/>
      <c r="S37" s="19"/>
      <c r="T37" s="19"/>
    </row>
    <row r="38" spans="1:20" ht="25.5" x14ac:dyDescent="0.2">
      <c r="A38" s="40">
        <v>29</v>
      </c>
      <c r="B38" s="39" t="s">
        <v>43</v>
      </c>
      <c r="C38" s="72" t="s">
        <v>87</v>
      </c>
      <c r="D38" s="71" t="s">
        <v>121</v>
      </c>
      <c r="E38" s="84"/>
      <c r="F38" s="42">
        <f t="shared" si="2"/>
        <v>2</v>
      </c>
      <c r="G38" s="42"/>
      <c r="H38" s="42"/>
      <c r="I38" s="42"/>
      <c r="J38" s="42">
        <f t="shared" si="1"/>
        <v>2</v>
      </c>
      <c r="K38" s="60" t="s">
        <v>263</v>
      </c>
      <c r="L38" s="76"/>
      <c r="M38" s="19"/>
      <c r="N38" s="3"/>
      <c r="O38" s="19"/>
      <c r="P38" s="19"/>
      <c r="Q38" s="19"/>
      <c r="R38" s="19"/>
      <c r="S38" s="19"/>
      <c r="T38" s="19"/>
    </row>
    <row r="39" spans="1:20" s="7" customFormat="1" ht="51" x14ac:dyDescent="0.2">
      <c r="A39" s="45">
        <v>30</v>
      </c>
      <c r="B39" s="39" t="s">
        <v>44</v>
      </c>
      <c r="C39" s="72" t="s">
        <v>83</v>
      </c>
      <c r="D39" s="71" t="s">
        <v>121</v>
      </c>
      <c r="E39" s="84"/>
      <c r="F39" s="42">
        <f t="shared" si="2"/>
        <v>0</v>
      </c>
      <c r="G39" s="42"/>
      <c r="H39" s="42"/>
      <c r="I39" s="42"/>
      <c r="J39" s="42">
        <f t="shared" si="1"/>
        <v>0</v>
      </c>
      <c r="K39" s="60" t="s">
        <v>135</v>
      </c>
      <c r="L39" s="76" t="s">
        <v>330</v>
      </c>
      <c r="M39" s="6"/>
      <c r="N39" s="3"/>
      <c r="O39" s="6"/>
      <c r="P39" s="6"/>
      <c r="Q39" s="6"/>
      <c r="R39" s="6"/>
      <c r="S39" s="6"/>
      <c r="T39" s="6"/>
    </row>
    <row r="40" spans="1:20" s="7" customFormat="1" ht="25.5" x14ac:dyDescent="0.2">
      <c r="A40" s="45">
        <v>31</v>
      </c>
      <c r="B40" s="39" t="s">
        <v>45</v>
      </c>
      <c r="C40" s="72" t="s">
        <v>83</v>
      </c>
      <c r="D40" s="71"/>
      <c r="E40" s="84"/>
      <c r="F40" s="42">
        <f t="shared" si="2"/>
        <v>0</v>
      </c>
      <c r="G40" s="42"/>
      <c r="H40" s="42"/>
      <c r="I40" s="42"/>
      <c r="J40" s="42">
        <f t="shared" si="1"/>
        <v>0</v>
      </c>
      <c r="K40" s="60"/>
      <c r="L40" s="72" t="s">
        <v>139</v>
      </c>
      <c r="M40" s="6"/>
      <c r="N40" s="3"/>
      <c r="O40" s="6"/>
      <c r="P40" s="6"/>
      <c r="Q40" s="6"/>
      <c r="R40" s="6"/>
      <c r="S40" s="6"/>
      <c r="T40" s="6"/>
    </row>
    <row r="41" spans="1:20" ht="38.25" x14ac:dyDescent="0.2">
      <c r="A41" s="45">
        <v>32</v>
      </c>
      <c r="B41" s="39" t="s">
        <v>46</v>
      </c>
      <c r="C41" s="72" t="s">
        <v>87</v>
      </c>
      <c r="D41" s="71" t="s">
        <v>121</v>
      </c>
      <c r="E41" s="84"/>
      <c r="F41" s="42">
        <f t="shared" si="2"/>
        <v>2</v>
      </c>
      <c r="G41" s="42"/>
      <c r="H41" s="42"/>
      <c r="I41" s="42"/>
      <c r="J41" s="42">
        <f t="shared" si="1"/>
        <v>2</v>
      </c>
      <c r="K41" s="60" t="s">
        <v>270</v>
      </c>
      <c r="L41" s="76"/>
      <c r="M41" s="19"/>
      <c r="N41" s="3"/>
      <c r="O41" s="19"/>
      <c r="P41" s="19"/>
      <c r="Q41" s="19"/>
      <c r="R41" s="19"/>
      <c r="S41" s="19"/>
      <c r="T41" s="19"/>
    </row>
    <row r="42" spans="1:20" s="7" customFormat="1" ht="76.5" x14ac:dyDescent="0.2">
      <c r="A42" s="45">
        <v>33</v>
      </c>
      <c r="B42" s="39" t="s">
        <v>47</v>
      </c>
      <c r="C42" s="72" t="s">
        <v>87</v>
      </c>
      <c r="D42" s="71" t="s">
        <v>121</v>
      </c>
      <c r="E42" s="84"/>
      <c r="F42" s="42">
        <f t="shared" si="2"/>
        <v>2</v>
      </c>
      <c r="G42" s="42"/>
      <c r="H42" s="42"/>
      <c r="I42" s="42"/>
      <c r="J42" s="42">
        <f t="shared" si="1"/>
        <v>2</v>
      </c>
      <c r="K42" s="60" t="s">
        <v>274</v>
      </c>
      <c r="L42" s="76" t="s">
        <v>401</v>
      </c>
      <c r="M42" s="6"/>
      <c r="N42" s="3"/>
      <c r="O42" s="6"/>
      <c r="P42" s="6"/>
      <c r="Q42" s="6"/>
      <c r="R42" s="6"/>
      <c r="S42" s="6"/>
      <c r="T42" s="6"/>
    </row>
    <row r="43" spans="1:20" s="7" customFormat="1" ht="63.75" x14ac:dyDescent="0.2">
      <c r="A43" s="45">
        <v>34</v>
      </c>
      <c r="B43" s="39" t="s">
        <v>48</v>
      </c>
      <c r="C43" s="72" t="s">
        <v>83</v>
      </c>
      <c r="D43" s="71" t="s">
        <v>122</v>
      </c>
      <c r="E43" s="84"/>
      <c r="F43" s="42">
        <f t="shared" si="2"/>
        <v>0</v>
      </c>
      <c r="G43" s="42"/>
      <c r="H43" s="42"/>
      <c r="I43" s="42"/>
      <c r="J43" s="42">
        <f t="shared" si="1"/>
        <v>0</v>
      </c>
      <c r="K43" s="60" t="s">
        <v>174</v>
      </c>
      <c r="L43" s="76" t="s">
        <v>175</v>
      </c>
      <c r="M43" s="6"/>
      <c r="N43" s="3"/>
      <c r="O43" s="6"/>
      <c r="P43" s="6"/>
      <c r="Q43" s="6"/>
      <c r="R43" s="6"/>
      <c r="S43" s="6"/>
      <c r="T43" s="6"/>
    </row>
    <row r="44" spans="1:20" s="7" customFormat="1" ht="88.5" customHeight="1" x14ac:dyDescent="0.2">
      <c r="A44" s="45">
        <v>35</v>
      </c>
      <c r="B44" s="39" t="s">
        <v>49</v>
      </c>
      <c r="C44" s="72" t="s">
        <v>83</v>
      </c>
      <c r="D44" s="71" t="s">
        <v>121</v>
      </c>
      <c r="E44" s="84"/>
      <c r="F44" s="42">
        <f t="shared" si="2"/>
        <v>0</v>
      </c>
      <c r="G44" s="42"/>
      <c r="H44" s="42"/>
      <c r="I44" s="42"/>
      <c r="J44" s="42">
        <f t="shared" si="1"/>
        <v>0</v>
      </c>
      <c r="K44" s="60" t="s">
        <v>336</v>
      </c>
      <c r="L44" s="76" t="s">
        <v>342</v>
      </c>
      <c r="M44" s="6"/>
      <c r="N44" s="3"/>
      <c r="O44" s="6"/>
      <c r="P44" s="6"/>
      <c r="Q44" s="6"/>
      <c r="R44" s="6"/>
      <c r="S44" s="6"/>
      <c r="T44" s="6"/>
    </row>
    <row r="45" spans="1:20" s="7" customFormat="1" ht="38.25" x14ac:dyDescent="0.2">
      <c r="A45" s="40">
        <v>36</v>
      </c>
      <c r="B45" s="39" t="s">
        <v>51</v>
      </c>
      <c r="C45" s="72" t="s">
        <v>83</v>
      </c>
      <c r="D45" s="71" t="s">
        <v>121</v>
      </c>
      <c r="E45" s="84"/>
      <c r="F45" s="42">
        <f t="shared" si="2"/>
        <v>0</v>
      </c>
      <c r="G45" s="42"/>
      <c r="H45" s="42"/>
      <c r="I45" s="42"/>
      <c r="J45" s="42">
        <f t="shared" si="1"/>
        <v>0</v>
      </c>
      <c r="K45" s="60" t="s">
        <v>348</v>
      </c>
      <c r="L45" s="76" t="s">
        <v>349</v>
      </c>
      <c r="M45" s="6"/>
      <c r="N45" s="3"/>
      <c r="O45" s="6"/>
      <c r="P45" s="6"/>
      <c r="Q45" s="6"/>
      <c r="R45" s="6"/>
      <c r="S45" s="6"/>
      <c r="T45" s="6"/>
    </row>
    <row r="46" spans="1:20" s="7" customFormat="1" ht="25.5" x14ac:dyDescent="0.2">
      <c r="A46" s="40">
        <v>37</v>
      </c>
      <c r="B46" s="39" t="s">
        <v>52</v>
      </c>
      <c r="C46" s="72" t="s">
        <v>83</v>
      </c>
      <c r="D46" s="71"/>
      <c r="E46" s="84"/>
      <c r="F46" s="42">
        <f t="shared" si="2"/>
        <v>0</v>
      </c>
      <c r="G46" s="42"/>
      <c r="H46" s="42"/>
      <c r="I46" s="42"/>
      <c r="J46" s="42">
        <f t="shared" si="1"/>
        <v>0</v>
      </c>
      <c r="K46" s="120"/>
      <c r="L46" s="76" t="s">
        <v>139</v>
      </c>
      <c r="M46" s="6"/>
      <c r="N46" s="3"/>
      <c r="O46" s="6"/>
      <c r="P46" s="6"/>
      <c r="Q46" s="6"/>
      <c r="R46" s="6"/>
      <c r="S46" s="6"/>
      <c r="T46" s="6"/>
    </row>
    <row r="47" spans="1:20" ht="93.75" customHeight="1" x14ac:dyDescent="0.2">
      <c r="A47" s="40">
        <v>38</v>
      </c>
      <c r="B47" s="39" t="s">
        <v>53</v>
      </c>
      <c r="C47" s="72" t="s">
        <v>88</v>
      </c>
      <c r="D47" s="71" t="s">
        <v>121</v>
      </c>
      <c r="E47" s="84"/>
      <c r="F47" s="42">
        <f t="shared" si="2"/>
        <v>1</v>
      </c>
      <c r="G47" s="42"/>
      <c r="H47" s="42"/>
      <c r="I47" s="42"/>
      <c r="J47" s="42">
        <f t="shared" si="1"/>
        <v>1</v>
      </c>
      <c r="K47" s="60" t="s">
        <v>363</v>
      </c>
      <c r="L47" s="76" t="s">
        <v>402</v>
      </c>
      <c r="M47" s="19"/>
      <c r="N47" s="3"/>
      <c r="O47" s="19"/>
      <c r="P47" s="19"/>
      <c r="Q47" s="19"/>
      <c r="R47" s="19"/>
      <c r="S47" s="19"/>
      <c r="T47" s="19"/>
    </row>
    <row r="48" spans="1:20" ht="25.5" x14ac:dyDescent="0.2">
      <c r="A48" s="40">
        <v>39</v>
      </c>
      <c r="B48" s="39" t="s">
        <v>50</v>
      </c>
      <c r="C48" s="72" t="s">
        <v>83</v>
      </c>
      <c r="D48" s="71"/>
      <c r="E48" s="84"/>
      <c r="F48" s="42">
        <f t="shared" si="2"/>
        <v>0</v>
      </c>
      <c r="G48" s="42"/>
      <c r="H48" s="42"/>
      <c r="I48" s="42"/>
      <c r="J48" s="42">
        <f t="shared" si="1"/>
        <v>0</v>
      </c>
      <c r="K48" s="60"/>
      <c r="L48" s="76" t="s">
        <v>139</v>
      </c>
    </row>
    <row r="49" spans="1:12" ht="65.25" customHeight="1" x14ac:dyDescent="0.2">
      <c r="A49" s="40">
        <v>40</v>
      </c>
      <c r="B49" s="39" t="s">
        <v>54</v>
      </c>
      <c r="C49" s="72" t="s">
        <v>88</v>
      </c>
      <c r="D49" s="71" t="s">
        <v>119</v>
      </c>
      <c r="E49" s="84" t="s">
        <v>396</v>
      </c>
      <c r="F49" s="42">
        <f t="shared" si="2"/>
        <v>1</v>
      </c>
      <c r="G49" s="42"/>
      <c r="H49" s="42">
        <v>0.5</v>
      </c>
      <c r="I49" s="42"/>
      <c r="J49" s="42">
        <f t="shared" si="1"/>
        <v>0.5</v>
      </c>
      <c r="K49" s="60" t="s">
        <v>369</v>
      </c>
      <c r="L49" s="76" t="s">
        <v>370</v>
      </c>
    </row>
    <row r="50" spans="1:12" ht="38.25" x14ac:dyDescent="0.2">
      <c r="A50" s="40">
        <v>41</v>
      </c>
      <c r="B50" s="39" t="s">
        <v>55</v>
      </c>
      <c r="C50" s="72" t="s">
        <v>88</v>
      </c>
      <c r="D50" s="71" t="s">
        <v>121</v>
      </c>
      <c r="E50" s="84"/>
      <c r="F50" s="42">
        <f t="shared" si="2"/>
        <v>1</v>
      </c>
      <c r="G50" s="42"/>
      <c r="H50" s="42"/>
      <c r="I50" s="42"/>
      <c r="J50" s="42">
        <f t="shared" si="1"/>
        <v>1</v>
      </c>
      <c r="K50" s="60" t="s">
        <v>429</v>
      </c>
      <c r="L50" s="76" t="s">
        <v>433</v>
      </c>
    </row>
    <row r="51" spans="1:12" ht="25.5" x14ac:dyDescent="0.2">
      <c r="A51" s="40">
        <v>42</v>
      </c>
      <c r="B51" s="39" t="s">
        <v>56</v>
      </c>
      <c r="C51" s="72" t="s">
        <v>83</v>
      </c>
      <c r="D51" s="71" t="s">
        <v>121</v>
      </c>
      <c r="E51" s="84"/>
      <c r="F51" s="42">
        <f t="shared" si="2"/>
        <v>0</v>
      </c>
      <c r="G51" s="42"/>
      <c r="H51" s="42"/>
      <c r="I51" s="42"/>
      <c r="J51" s="42">
        <f t="shared" si="1"/>
        <v>0</v>
      </c>
      <c r="K51" s="60" t="s">
        <v>279</v>
      </c>
      <c r="L51" s="76" t="s">
        <v>253</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A3:L3"/>
    <mergeCell ref="F4:J4"/>
    <mergeCell ref="G5:I5"/>
    <mergeCell ref="K4:K7"/>
    <mergeCell ref="L4:L7"/>
    <mergeCell ref="B5:B7"/>
    <mergeCell ref="A4:A7"/>
    <mergeCell ref="D5:D7"/>
    <mergeCell ref="E4:E7"/>
    <mergeCell ref="F5:F7"/>
    <mergeCell ref="G6:G7"/>
    <mergeCell ref="H6:H7"/>
    <mergeCell ref="I6:I7"/>
    <mergeCell ref="J5:J7"/>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19" r:id="rId1"/>
    <hyperlink ref="K27" r:id="rId2"/>
    <hyperlink ref="K39" r:id="rId3"/>
    <hyperlink ref="K36" r:id="rId4"/>
    <hyperlink ref="K43" r:id="rId5"/>
    <hyperlink ref="K17" r:id="rId6"/>
    <hyperlink ref="K23" r:id="rId7"/>
    <hyperlink ref="K51" r:id="rId8"/>
    <hyperlink ref="K10" r:id="rId9"/>
    <hyperlink ref="K11" r:id="rId10"/>
    <hyperlink ref="K14" r:id="rId11"/>
    <hyperlink ref="K15" r:id="rId12"/>
    <hyperlink ref="K20" r:id="rId13"/>
    <hyperlink ref="K21" r:id="rId14"/>
    <hyperlink ref="K30" r:id="rId15"/>
    <hyperlink ref="K41" r:id="rId16"/>
    <hyperlink ref="K42" r:id="rId17"/>
    <hyperlink ref="K45" r:id="rId18"/>
  </hyperlinks>
  <pageMargins left="0.70866141732283472" right="0.70866141732283472" top="0.35433070866141736" bottom="0.35433070866141736" header="0.31496062992125984" footer="0.31496062992125984"/>
  <pageSetup paperSize="9" scale="50" fitToHeight="4" orientation="landscape" r:id="rId19"/>
  <rowBreaks count="1" manualBreakCount="1">
    <brk id="27"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Normal="100" zoomScaleSheetLayoutView="100" workbookViewId="0">
      <pane ySplit="6" topLeftCell="A7" activePane="bottomLeft" state="frozenSplit"/>
      <selection pane="bottomLeft" activeCell="B10" sqref="B10"/>
    </sheetView>
  </sheetViews>
  <sheetFormatPr defaultRowHeight="12.75" x14ac:dyDescent="0.2"/>
  <cols>
    <col min="1" max="1" width="4.28515625" style="12" customWidth="1"/>
    <col min="2" max="2" width="22.7109375" style="22" customWidth="1"/>
    <col min="3" max="3" width="40.285156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8.5" customHeight="1" x14ac:dyDescent="0.2">
      <c r="A1" s="142" t="s">
        <v>109</v>
      </c>
      <c r="B1" s="55"/>
      <c r="C1" s="55"/>
      <c r="D1" s="55"/>
      <c r="E1" s="55"/>
      <c r="F1" s="55"/>
      <c r="G1" s="55"/>
      <c r="H1" s="55"/>
      <c r="I1" s="55"/>
      <c r="J1" s="55"/>
      <c r="K1" s="55"/>
      <c r="L1" s="55" t="s">
        <v>290</v>
      </c>
      <c r="M1" s="3"/>
    </row>
    <row r="2" spans="1:20" ht="15" customHeight="1" x14ac:dyDescent="0.2">
      <c r="A2" s="17" t="s">
        <v>16</v>
      </c>
      <c r="B2" s="17"/>
      <c r="C2" s="23"/>
      <c r="D2" s="23"/>
      <c r="E2" s="23"/>
      <c r="F2" s="23"/>
      <c r="G2" s="23"/>
      <c r="H2" s="23"/>
      <c r="I2" s="23"/>
      <c r="J2" s="23"/>
      <c r="K2" s="23"/>
      <c r="L2" s="23"/>
      <c r="M2" s="26"/>
      <c r="N2" s="22"/>
    </row>
    <row r="3" spans="1:20" s="67" customFormat="1" ht="26.25" customHeight="1" x14ac:dyDescent="0.25">
      <c r="A3" s="169"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69"/>
      <c r="C3" s="169"/>
      <c r="D3" s="169"/>
      <c r="E3" s="169"/>
      <c r="F3" s="169"/>
      <c r="G3" s="169"/>
      <c r="H3" s="169"/>
      <c r="I3" s="169"/>
      <c r="J3" s="169"/>
      <c r="K3" s="169"/>
      <c r="L3" s="169"/>
      <c r="M3" s="66"/>
    </row>
    <row r="4" spans="1:20" ht="105" customHeight="1" x14ac:dyDescent="0.2">
      <c r="A4" s="172" t="s">
        <v>4</v>
      </c>
      <c r="B4" s="86" t="s">
        <v>15</v>
      </c>
      <c r="C4" s="86"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86" t="s">
        <v>462</v>
      </c>
      <c r="E4" s="172" t="s">
        <v>391</v>
      </c>
      <c r="F4" s="172" t="s">
        <v>110</v>
      </c>
      <c r="G4" s="172"/>
      <c r="H4" s="172"/>
      <c r="I4" s="172"/>
      <c r="J4" s="172"/>
      <c r="K4" s="172" t="s">
        <v>3</v>
      </c>
      <c r="L4" s="172" t="s">
        <v>62</v>
      </c>
      <c r="M4" s="19"/>
      <c r="N4" s="27"/>
      <c r="O4" s="19"/>
      <c r="P4" s="19"/>
      <c r="Q4" s="19"/>
      <c r="R4" s="19"/>
      <c r="S4" s="19"/>
      <c r="T4" s="19"/>
    </row>
    <row r="5" spans="1:20" s="10" customFormat="1" ht="26.25" customHeight="1" x14ac:dyDescent="0.2">
      <c r="A5" s="172"/>
      <c r="B5" s="172" t="s">
        <v>7</v>
      </c>
      <c r="C5" s="87" t="str">
        <f>'Методика III этап'!B28</f>
        <v xml:space="preserve">Опубликованы за все отчетные периоды и отвечают всем требованиям </v>
      </c>
      <c r="D5" s="179" t="s">
        <v>57</v>
      </c>
      <c r="E5" s="172"/>
      <c r="F5" s="181" t="s">
        <v>13</v>
      </c>
      <c r="G5" s="179" t="s">
        <v>14</v>
      </c>
      <c r="H5" s="179"/>
      <c r="I5" s="179"/>
      <c r="J5" s="181" t="s">
        <v>12</v>
      </c>
      <c r="K5" s="172"/>
      <c r="L5" s="172"/>
      <c r="M5" s="9"/>
      <c r="N5" s="28"/>
      <c r="O5" s="9"/>
      <c r="P5" s="9"/>
      <c r="Q5" s="9"/>
      <c r="R5" s="9"/>
      <c r="S5" s="9"/>
      <c r="T5" s="9"/>
    </row>
    <row r="6" spans="1:20" s="10" customFormat="1" ht="30.75" customHeight="1" x14ac:dyDescent="0.2">
      <c r="A6" s="172"/>
      <c r="B6" s="172"/>
      <c r="C6" s="87" t="str">
        <f>'Методика III этап'!B29</f>
        <v>Не опубликованы или публикуются нерегулярно, или не отвечают требованиям</v>
      </c>
      <c r="D6" s="179"/>
      <c r="E6" s="172"/>
      <c r="F6" s="181"/>
      <c r="G6" s="87" t="s">
        <v>11</v>
      </c>
      <c r="H6" s="87" t="s">
        <v>17</v>
      </c>
      <c r="I6" s="87" t="s">
        <v>58</v>
      </c>
      <c r="J6" s="181"/>
      <c r="K6" s="172"/>
      <c r="L6" s="172"/>
      <c r="M6" s="9"/>
      <c r="N6" s="28"/>
      <c r="O6" s="9"/>
      <c r="P6" s="9"/>
      <c r="Q6" s="9"/>
      <c r="R6" s="9"/>
      <c r="S6" s="9"/>
      <c r="T6" s="9"/>
    </row>
    <row r="7" spans="1:20" s="16" customFormat="1" x14ac:dyDescent="0.2">
      <c r="A7" s="89"/>
      <c r="B7" s="90" t="s">
        <v>461</v>
      </c>
      <c r="C7" s="115"/>
      <c r="D7" s="98"/>
      <c r="E7" s="98"/>
      <c r="F7" s="116"/>
      <c r="G7" s="116"/>
      <c r="H7" s="116"/>
      <c r="I7" s="116"/>
      <c r="J7" s="116"/>
      <c r="K7" s="117"/>
      <c r="L7" s="117"/>
      <c r="M7" s="15"/>
      <c r="N7" s="25"/>
      <c r="O7" s="15"/>
      <c r="P7" s="15"/>
      <c r="Q7" s="15"/>
      <c r="R7" s="15"/>
      <c r="S7" s="15"/>
      <c r="T7" s="15"/>
    </row>
    <row r="8" spans="1:20" s="7" customFormat="1" ht="63.75" x14ac:dyDescent="0.2">
      <c r="A8" s="40">
        <v>1</v>
      </c>
      <c r="B8" s="39" t="s">
        <v>18</v>
      </c>
      <c r="C8" s="72" t="s">
        <v>100</v>
      </c>
      <c r="D8" s="71" t="s">
        <v>121</v>
      </c>
      <c r="E8" s="84" t="s">
        <v>388</v>
      </c>
      <c r="F8" s="42">
        <f>IF(C8=$C$5,1,0)</f>
        <v>1</v>
      </c>
      <c r="G8" s="42"/>
      <c r="H8" s="42"/>
      <c r="I8" s="42"/>
      <c r="J8" s="42">
        <f>F8*(1-G8)*(1-H8)*(1-I8)</f>
        <v>1</v>
      </c>
      <c r="K8" s="78" t="s">
        <v>252</v>
      </c>
      <c r="L8" s="76" t="s">
        <v>289</v>
      </c>
      <c r="M8" s="6"/>
      <c r="N8" s="3"/>
      <c r="O8" s="6"/>
      <c r="P8" s="6"/>
      <c r="Q8" s="6"/>
      <c r="R8" s="6"/>
      <c r="S8" s="6"/>
      <c r="T8" s="6"/>
    </row>
    <row r="9" spans="1:20" ht="76.5" x14ac:dyDescent="0.2">
      <c r="A9" s="40">
        <v>2</v>
      </c>
      <c r="B9" s="39" t="s">
        <v>19</v>
      </c>
      <c r="C9" s="72" t="s">
        <v>83</v>
      </c>
      <c r="D9" s="84" t="s">
        <v>280</v>
      </c>
      <c r="E9" s="71"/>
      <c r="F9" s="42">
        <f t="shared" ref="F9:F11" si="0">IF(C9=$C$5,1,0)</f>
        <v>0</v>
      </c>
      <c r="G9" s="42"/>
      <c r="H9" s="42"/>
      <c r="I9" s="42"/>
      <c r="J9" s="42">
        <f t="shared" ref="J9:J50" si="1">F9*(1-G9)*(1-H9)*(1-I9)</f>
        <v>0</v>
      </c>
      <c r="K9" s="78" t="s">
        <v>291</v>
      </c>
      <c r="L9" s="143" t="s">
        <v>292</v>
      </c>
      <c r="M9" s="19"/>
      <c r="N9" s="3"/>
      <c r="O9" s="19"/>
      <c r="P9" s="19"/>
      <c r="Q9" s="19"/>
      <c r="R9" s="19"/>
      <c r="S9" s="19"/>
      <c r="T9" s="19"/>
    </row>
    <row r="10" spans="1:20" ht="25.5" x14ac:dyDescent="0.2">
      <c r="A10" s="40">
        <v>3</v>
      </c>
      <c r="B10" s="39" t="s">
        <v>466</v>
      </c>
      <c r="C10" s="72" t="s">
        <v>100</v>
      </c>
      <c r="D10" s="71"/>
      <c r="E10" s="74"/>
      <c r="F10" s="42">
        <f t="shared" si="0"/>
        <v>1</v>
      </c>
      <c r="G10" s="42"/>
      <c r="H10" s="42"/>
      <c r="I10" s="42"/>
      <c r="J10" s="42">
        <f t="shared" si="1"/>
        <v>1</v>
      </c>
      <c r="K10" s="77"/>
      <c r="L10" s="76" t="s">
        <v>146</v>
      </c>
      <c r="M10" s="19"/>
      <c r="N10" s="3"/>
      <c r="O10" s="19"/>
      <c r="P10" s="19"/>
      <c r="Q10" s="19"/>
      <c r="R10" s="19"/>
      <c r="S10" s="19"/>
      <c r="T10" s="19"/>
    </row>
    <row r="11" spans="1:20" s="7" customFormat="1" ht="25.5" x14ac:dyDescent="0.25">
      <c r="A11" s="40">
        <v>4</v>
      </c>
      <c r="B11" s="39" t="s">
        <v>20</v>
      </c>
      <c r="C11" s="72"/>
      <c r="D11" s="71"/>
      <c r="E11" s="104"/>
      <c r="F11" s="42">
        <f t="shared" si="0"/>
        <v>0</v>
      </c>
      <c r="G11" s="42"/>
      <c r="H11" s="42"/>
      <c r="I11" s="42"/>
      <c r="J11" s="42">
        <f t="shared" si="1"/>
        <v>0</v>
      </c>
      <c r="K11" s="144"/>
      <c r="L11" s="73" t="s">
        <v>153</v>
      </c>
      <c r="M11" s="6"/>
      <c r="N11" s="3"/>
      <c r="O11" s="6"/>
      <c r="P11" s="6"/>
      <c r="Q11" s="6"/>
      <c r="R11" s="6"/>
      <c r="S11" s="6"/>
      <c r="T11" s="6"/>
    </row>
    <row r="12" spans="1:20" s="16" customFormat="1" x14ac:dyDescent="0.2">
      <c r="A12" s="96"/>
      <c r="B12" s="90" t="s">
        <v>60</v>
      </c>
      <c r="C12" s="98"/>
      <c r="D12" s="98"/>
      <c r="E12" s="98"/>
      <c r="F12" s="93"/>
      <c r="G12" s="116"/>
      <c r="H12" s="116"/>
      <c r="I12" s="116"/>
      <c r="J12" s="93"/>
      <c r="K12" s="117"/>
      <c r="L12" s="117"/>
      <c r="M12" s="15"/>
      <c r="N12" s="25"/>
      <c r="O12" s="15"/>
      <c r="P12" s="15"/>
      <c r="Q12" s="15"/>
      <c r="R12" s="15"/>
      <c r="S12" s="15"/>
      <c r="T12" s="15"/>
    </row>
    <row r="13" spans="1:20" s="38" customFormat="1" ht="76.5" x14ac:dyDescent="0.2">
      <c r="A13" s="40">
        <v>5</v>
      </c>
      <c r="B13" s="39" t="s">
        <v>21</v>
      </c>
      <c r="C13" s="72" t="s">
        <v>83</v>
      </c>
      <c r="D13" s="71" t="s">
        <v>121</v>
      </c>
      <c r="E13" s="44"/>
      <c r="F13" s="42">
        <f>IF(C13=$C$5,1,0)</f>
        <v>0</v>
      </c>
      <c r="G13" s="42"/>
      <c r="H13" s="42"/>
      <c r="I13" s="42"/>
      <c r="J13" s="42">
        <f t="shared" si="1"/>
        <v>0</v>
      </c>
      <c r="K13" s="78" t="s">
        <v>178</v>
      </c>
      <c r="L13" s="76" t="s">
        <v>295</v>
      </c>
      <c r="M13" s="36"/>
      <c r="N13" s="37"/>
      <c r="O13" s="36"/>
      <c r="P13" s="36"/>
      <c r="Q13" s="36"/>
      <c r="R13" s="36"/>
      <c r="S13" s="36"/>
      <c r="T13" s="36"/>
    </row>
    <row r="14" spans="1:20" s="38" customFormat="1" ht="51" x14ac:dyDescent="0.2">
      <c r="A14" s="40">
        <v>6</v>
      </c>
      <c r="B14" s="39" t="s">
        <v>23</v>
      </c>
      <c r="C14" s="72" t="s">
        <v>83</v>
      </c>
      <c r="D14" s="71" t="s">
        <v>121</v>
      </c>
      <c r="E14" s="84"/>
      <c r="F14" s="42">
        <f t="shared" ref="F14:F50" si="2">IF(C14=$C$5,1,0)</f>
        <v>0</v>
      </c>
      <c r="G14" s="42"/>
      <c r="H14" s="42"/>
      <c r="I14" s="42"/>
      <c r="J14" s="42">
        <f t="shared" si="1"/>
        <v>0</v>
      </c>
      <c r="K14" s="78" t="s">
        <v>186</v>
      </c>
      <c r="L14" s="76" t="s">
        <v>187</v>
      </c>
      <c r="M14" s="36"/>
      <c r="N14" s="37"/>
      <c r="O14" s="36"/>
      <c r="P14" s="36"/>
      <c r="Q14" s="36"/>
      <c r="R14" s="36"/>
      <c r="S14" s="36"/>
      <c r="T14" s="36"/>
    </row>
    <row r="15" spans="1:20" s="38" customFormat="1" ht="127.5" x14ac:dyDescent="0.2">
      <c r="A15" s="40">
        <v>7</v>
      </c>
      <c r="B15" s="39" t="s">
        <v>22</v>
      </c>
      <c r="C15" s="72" t="s">
        <v>83</v>
      </c>
      <c r="D15" s="84" t="s">
        <v>264</v>
      </c>
      <c r="E15" s="84"/>
      <c r="F15" s="42">
        <f t="shared" si="2"/>
        <v>0</v>
      </c>
      <c r="G15" s="42"/>
      <c r="H15" s="42"/>
      <c r="I15" s="42"/>
      <c r="J15" s="42">
        <f t="shared" si="1"/>
        <v>0</v>
      </c>
      <c r="K15" s="78" t="s">
        <v>193</v>
      </c>
      <c r="L15" s="76" t="s">
        <v>194</v>
      </c>
      <c r="M15" s="36"/>
      <c r="N15" s="37"/>
      <c r="O15" s="36"/>
      <c r="P15" s="36"/>
      <c r="Q15" s="36"/>
      <c r="R15" s="36"/>
      <c r="S15" s="36"/>
      <c r="T15" s="36"/>
    </row>
    <row r="16" spans="1:20" s="38" customFormat="1" ht="76.5" x14ac:dyDescent="0.2">
      <c r="A16" s="40">
        <v>8</v>
      </c>
      <c r="B16" s="39" t="s">
        <v>24</v>
      </c>
      <c r="C16" s="72" t="s">
        <v>83</v>
      </c>
      <c r="D16" s="84" t="s">
        <v>280</v>
      </c>
      <c r="E16" s="84"/>
      <c r="F16" s="42">
        <f t="shared" si="2"/>
        <v>0</v>
      </c>
      <c r="G16" s="42"/>
      <c r="H16" s="42"/>
      <c r="I16" s="42"/>
      <c r="J16" s="42">
        <f t="shared" si="1"/>
        <v>0</v>
      </c>
      <c r="K16" s="78" t="s">
        <v>170</v>
      </c>
      <c r="L16" s="76" t="s">
        <v>298</v>
      </c>
      <c r="M16" s="36"/>
      <c r="N16" s="37"/>
      <c r="O16" s="36"/>
      <c r="P16" s="36"/>
      <c r="Q16" s="36"/>
      <c r="R16" s="36"/>
      <c r="S16" s="36"/>
      <c r="T16" s="36"/>
    </row>
    <row r="17" spans="1:20" s="38" customFormat="1" ht="63.75" x14ac:dyDescent="0.2">
      <c r="A17" s="40">
        <v>9</v>
      </c>
      <c r="B17" s="39" t="s">
        <v>25</v>
      </c>
      <c r="C17" s="72" t="s">
        <v>100</v>
      </c>
      <c r="D17" s="71" t="s">
        <v>115</v>
      </c>
      <c r="E17" s="44"/>
      <c r="F17" s="42">
        <f t="shared" si="2"/>
        <v>1</v>
      </c>
      <c r="G17" s="42"/>
      <c r="H17" s="42"/>
      <c r="I17" s="42"/>
      <c r="J17" s="42">
        <f t="shared" si="1"/>
        <v>1</v>
      </c>
      <c r="K17" s="78" t="s">
        <v>203</v>
      </c>
      <c r="L17" s="61" t="s">
        <v>289</v>
      </c>
      <c r="M17" s="36"/>
      <c r="N17" s="37"/>
      <c r="O17" s="36"/>
      <c r="P17" s="36"/>
      <c r="Q17" s="36"/>
      <c r="R17" s="36"/>
      <c r="S17" s="36"/>
      <c r="T17" s="36"/>
    </row>
    <row r="18" spans="1:20" s="38" customFormat="1" ht="76.5" x14ac:dyDescent="0.2">
      <c r="A18" s="40">
        <v>10</v>
      </c>
      <c r="B18" s="39" t="s">
        <v>26</v>
      </c>
      <c r="C18" s="72" t="s">
        <v>83</v>
      </c>
      <c r="D18" s="71" t="s">
        <v>121</v>
      </c>
      <c r="E18" s="84"/>
      <c r="F18" s="42">
        <f t="shared" si="2"/>
        <v>0</v>
      </c>
      <c r="G18" s="42"/>
      <c r="H18" s="42"/>
      <c r="I18" s="42"/>
      <c r="J18" s="42">
        <f t="shared" si="1"/>
        <v>0</v>
      </c>
      <c r="K18" s="78" t="s">
        <v>123</v>
      </c>
      <c r="L18" s="76" t="s">
        <v>300</v>
      </c>
      <c r="M18" s="36"/>
      <c r="N18" s="37"/>
      <c r="O18" s="36"/>
      <c r="P18" s="36"/>
      <c r="Q18" s="36"/>
      <c r="R18" s="36"/>
      <c r="S18" s="36"/>
      <c r="T18" s="36"/>
    </row>
    <row r="19" spans="1:20" s="38" customFormat="1" ht="89.25" x14ac:dyDescent="0.2">
      <c r="A19" s="40">
        <v>11</v>
      </c>
      <c r="B19" s="39" t="s">
        <v>61</v>
      </c>
      <c r="C19" s="72" t="s">
        <v>83</v>
      </c>
      <c r="D19" s="71" t="s">
        <v>115</v>
      </c>
      <c r="E19" s="84"/>
      <c r="F19" s="42">
        <f t="shared" si="2"/>
        <v>0</v>
      </c>
      <c r="G19" s="42"/>
      <c r="H19" s="42"/>
      <c r="I19" s="42"/>
      <c r="J19" s="42">
        <f t="shared" si="1"/>
        <v>0</v>
      </c>
      <c r="K19" s="77" t="s">
        <v>206</v>
      </c>
      <c r="L19" s="76" t="s">
        <v>302</v>
      </c>
      <c r="M19" s="36"/>
      <c r="N19" s="37"/>
      <c r="O19" s="36"/>
      <c r="P19" s="36"/>
      <c r="Q19" s="36"/>
      <c r="R19" s="36"/>
      <c r="S19" s="36"/>
      <c r="T19" s="36"/>
    </row>
    <row r="20" spans="1:20" s="38" customFormat="1" ht="25.5" x14ac:dyDescent="0.2">
      <c r="A20" s="40">
        <v>12</v>
      </c>
      <c r="B20" s="39" t="s">
        <v>27</v>
      </c>
      <c r="C20" s="72" t="s">
        <v>83</v>
      </c>
      <c r="D20" s="44"/>
      <c r="E20" s="44"/>
      <c r="F20" s="42">
        <f t="shared" si="2"/>
        <v>0</v>
      </c>
      <c r="G20" s="42"/>
      <c r="H20" s="42"/>
      <c r="I20" s="42"/>
      <c r="J20" s="42">
        <f t="shared" si="1"/>
        <v>0</v>
      </c>
      <c r="K20" s="60"/>
      <c r="L20" s="73" t="s">
        <v>139</v>
      </c>
      <c r="M20" s="36"/>
      <c r="N20" s="37"/>
      <c r="O20" s="36"/>
      <c r="P20" s="36"/>
      <c r="Q20" s="36"/>
      <c r="R20" s="36"/>
      <c r="S20" s="36"/>
      <c r="T20" s="36"/>
    </row>
    <row r="21" spans="1:20" s="38" customFormat="1" ht="25.5" x14ac:dyDescent="0.2">
      <c r="A21" s="40">
        <v>13</v>
      </c>
      <c r="B21" s="39" t="s">
        <v>28</v>
      </c>
      <c r="C21" s="72" t="s">
        <v>83</v>
      </c>
      <c r="D21" s="71"/>
      <c r="E21" s="44"/>
      <c r="F21" s="42">
        <f t="shared" si="2"/>
        <v>0</v>
      </c>
      <c r="G21" s="42"/>
      <c r="H21" s="42"/>
      <c r="I21" s="42"/>
      <c r="J21" s="42">
        <f t="shared" si="1"/>
        <v>0</v>
      </c>
      <c r="K21" s="77"/>
      <c r="L21" s="73" t="s">
        <v>139</v>
      </c>
      <c r="M21" s="36"/>
      <c r="N21" s="37"/>
      <c r="O21" s="36"/>
      <c r="P21" s="36"/>
      <c r="Q21" s="36"/>
      <c r="R21" s="36"/>
      <c r="S21" s="36"/>
      <c r="T21" s="36"/>
    </row>
    <row r="22" spans="1:20" s="38" customFormat="1" ht="63.75" x14ac:dyDescent="0.2">
      <c r="A22" s="40">
        <v>14</v>
      </c>
      <c r="B22" s="39" t="s">
        <v>372</v>
      </c>
      <c r="C22" s="72" t="s">
        <v>100</v>
      </c>
      <c r="D22" s="71" t="s">
        <v>115</v>
      </c>
      <c r="E22" s="44"/>
      <c r="F22" s="42">
        <f t="shared" si="2"/>
        <v>1</v>
      </c>
      <c r="G22" s="42"/>
      <c r="H22" s="42"/>
      <c r="I22" s="42"/>
      <c r="J22" s="42">
        <f t="shared" si="1"/>
        <v>1</v>
      </c>
      <c r="K22" s="145" t="s">
        <v>213</v>
      </c>
      <c r="L22" s="76" t="s">
        <v>308</v>
      </c>
      <c r="M22" s="36"/>
      <c r="N22" s="37"/>
      <c r="O22" s="36"/>
      <c r="P22" s="36"/>
      <c r="Q22" s="36"/>
      <c r="R22" s="36"/>
      <c r="S22" s="36"/>
      <c r="T22" s="36"/>
    </row>
    <row r="23" spans="1:20" s="38" customFormat="1" ht="127.5" x14ac:dyDescent="0.2">
      <c r="A23" s="40">
        <v>15</v>
      </c>
      <c r="B23" s="39" t="s">
        <v>29</v>
      </c>
      <c r="C23" s="72" t="s">
        <v>83</v>
      </c>
      <c r="D23" s="71" t="s">
        <v>280</v>
      </c>
      <c r="E23" s="44"/>
      <c r="F23" s="42">
        <f t="shared" si="2"/>
        <v>0</v>
      </c>
      <c r="G23" s="42">
        <v>0.5</v>
      </c>
      <c r="H23" s="42"/>
      <c r="I23" s="42"/>
      <c r="J23" s="42">
        <f t="shared" si="1"/>
        <v>0</v>
      </c>
      <c r="K23" s="77" t="s">
        <v>216</v>
      </c>
      <c r="L23" s="76" t="s">
        <v>309</v>
      </c>
      <c r="M23" s="36"/>
      <c r="N23" s="37"/>
      <c r="O23" s="36"/>
      <c r="P23" s="36"/>
      <c r="Q23" s="36"/>
      <c r="R23" s="36"/>
      <c r="S23" s="36"/>
      <c r="T23" s="36"/>
    </row>
    <row r="24" spans="1:20" s="38" customFormat="1" ht="25.5" x14ac:dyDescent="0.2">
      <c r="A24" s="40">
        <v>16</v>
      </c>
      <c r="B24" s="39" t="s">
        <v>30</v>
      </c>
      <c r="C24" s="72" t="s">
        <v>83</v>
      </c>
      <c r="D24" s="71"/>
      <c r="E24" s="44"/>
      <c r="F24" s="42">
        <f t="shared" si="2"/>
        <v>0</v>
      </c>
      <c r="G24" s="42"/>
      <c r="H24" s="42"/>
      <c r="I24" s="42"/>
      <c r="J24" s="42">
        <f t="shared" si="1"/>
        <v>0</v>
      </c>
      <c r="K24" s="77"/>
      <c r="L24" s="73" t="s">
        <v>139</v>
      </c>
      <c r="M24" s="36"/>
      <c r="N24" s="37"/>
      <c r="O24" s="36"/>
      <c r="P24" s="36"/>
      <c r="Q24" s="36"/>
      <c r="R24" s="36"/>
      <c r="S24" s="36"/>
      <c r="T24" s="36"/>
    </row>
    <row r="25" spans="1:20" s="38" customFormat="1" ht="30" x14ac:dyDescent="0.2">
      <c r="A25" s="40">
        <v>17</v>
      </c>
      <c r="B25" s="39" t="s">
        <v>31</v>
      </c>
      <c r="C25" s="72" t="s">
        <v>83</v>
      </c>
      <c r="D25" s="71"/>
      <c r="E25" s="44"/>
      <c r="F25" s="42">
        <f t="shared" si="2"/>
        <v>0</v>
      </c>
      <c r="G25" s="42"/>
      <c r="H25" s="42"/>
      <c r="I25" s="42"/>
      <c r="J25" s="42">
        <f t="shared" si="1"/>
        <v>0</v>
      </c>
      <c r="K25" s="77" t="s">
        <v>220</v>
      </c>
      <c r="L25" s="143" t="s">
        <v>311</v>
      </c>
      <c r="M25" s="36"/>
      <c r="N25" s="37"/>
      <c r="O25" s="36"/>
      <c r="P25" s="36"/>
      <c r="Q25" s="36"/>
      <c r="R25" s="36"/>
      <c r="S25" s="36"/>
      <c r="T25" s="36"/>
    </row>
    <row r="26" spans="1:20" s="38" customFormat="1" ht="90" x14ac:dyDescent="0.2">
      <c r="A26" s="40">
        <v>18</v>
      </c>
      <c r="B26" s="39" t="s">
        <v>32</v>
      </c>
      <c r="C26" s="72" t="s">
        <v>100</v>
      </c>
      <c r="D26" s="71" t="s">
        <v>115</v>
      </c>
      <c r="E26" s="84"/>
      <c r="F26" s="42">
        <f t="shared" si="2"/>
        <v>1</v>
      </c>
      <c r="G26" s="42"/>
      <c r="H26" s="42"/>
      <c r="I26" s="42"/>
      <c r="J26" s="42">
        <f t="shared" si="1"/>
        <v>1</v>
      </c>
      <c r="K26" s="77" t="s">
        <v>128</v>
      </c>
      <c r="L26" s="76" t="s">
        <v>289</v>
      </c>
      <c r="M26" s="36"/>
      <c r="N26" s="37"/>
      <c r="O26" s="36"/>
      <c r="P26" s="36"/>
      <c r="Q26" s="36"/>
      <c r="R26" s="36"/>
      <c r="S26" s="36"/>
      <c r="T26" s="36"/>
    </row>
    <row r="27" spans="1:20" ht="63.75" x14ac:dyDescent="0.2">
      <c r="A27" s="40">
        <v>19</v>
      </c>
      <c r="B27" s="39" t="s">
        <v>33</v>
      </c>
      <c r="C27" s="72" t="s">
        <v>83</v>
      </c>
      <c r="D27" s="71" t="s">
        <v>121</v>
      </c>
      <c r="E27" s="71"/>
      <c r="F27" s="42">
        <f t="shared" si="2"/>
        <v>0</v>
      </c>
      <c r="G27" s="42"/>
      <c r="H27" s="42"/>
      <c r="I27" s="42"/>
      <c r="J27" s="42">
        <f t="shared" si="1"/>
        <v>0</v>
      </c>
      <c r="K27" s="60" t="s">
        <v>226</v>
      </c>
      <c r="L27" s="76" t="s">
        <v>314</v>
      </c>
      <c r="M27" s="19"/>
      <c r="N27" s="3"/>
      <c r="O27" s="19"/>
      <c r="P27" s="19"/>
      <c r="Q27" s="19"/>
      <c r="R27" s="19"/>
      <c r="S27" s="19"/>
      <c r="T27" s="19"/>
    </row>
    <row r="28" spans="1:20" ht="75" x14ac:dyDescent="0.2">
      <c r="A28" s="40">
        <v>20</v>
      </c>
      <c r="B28" s="39" t="s">
        <v>34</v>
      </c>
      <c r="C28" s="72" t="s">
        <v>100</v>
      </c>
      <c r="D28" s="71" t="s">
        <v>121</v>
      </c>
      <c r="E28" s="71"/>
      <c r="F28" s="42">
        <f t="shared" si="2"/>
        <v>1</v>
      </c>
      <c r="G28" s="42"/>
      <c r="H28" s="42"/>
      <c r="I28" s="42"/>
      <c r="J28" s="42">
        <f t="shared" si="1"/>
        <v>1</v>
      </c>
      <c r="K28" s="77" t="s">
        <v>230</v>
      </c>
      <c r="L28" s="76" t="s">
        <v>289</v>
      </c>
      <c r="M28" s="19"/>
      <c r="N28" s="3"/>
      <c r="O28" s="19"/>
      <c r="P28" s="19"/>
      <c r="Q28" s="19"/>
      <c r="R28" s="19"/>
      <c r="S28" s="19"/>
      <c r="T28" s="19"/>
    </row>
    <row r="29" spans="1:20" ht="45" x14ac:dyDescent="0.2">
      <c r="A29" s="40">
        <v>21</v>
      </c>
      <c r="B29" s="39" t="s">
        <v>35</v>
      </c>
      <c r="C29" s="72" t="s">
        <v>83</v>
      </c>
      <c r="D29" s="71"/>
      <c r="E29" s="84"/>
      <c r="F29" s="42">
        <f t="shared" si="2"/>
        <v>0</v>
      </c>
      <c r="G29" s="42"/>
      <c r="H29" s="42"/>
      <c r="I29" s="42"/>
      <c r="J29" s="42">
        <f t="shared" si="1"/>
        <v>0</v>
      </c>
      <c r="K29" s="82" t="s">
        <v>318</v>
      </c>
      <c r="L29" s="73" t="s">
        <v>319</v>
      </c>
      <c r="M29" s="19"/>
      <c r="N29" s="3"/>
      <c r="O29" s="19"/>
      <c r="P29" s="19"/>
      <c r="Q29" s="19"/>
      <c r="R29" s="19"/>
      <c r="S29" s="19"/>
      <c r="T29" s="19"/>
    </row>
    <row r="30" spans="1:20" ht="120" x14ac:dyDescent="0.2">
      <c r="A30" s="40">
        <v>22</v>
      </c>
      <c r="B30" s="39" t="s">
        <v>36</v>
      </c>
      <c r="C30" s="72" t="s">
        <v>100</v>
      </c>
      <c r="D30" s="71" t="s">
        <v>121</v>
      </c>
      <c r="E30" s="71"/>
      <c r="F30" s="42">
        <f t="shared" si="2"/>
        <v>1</v>
      </c>
      <c r="G30" s="42"/>
      <c r="H30" s="42"/>
      <c r="I30" s="42"/>
      <c r="J30" s="42">
        <f t="shared" si="1"/>
        <v>1</v>
      </c>
      <c r="K30" s="77" t="s">
        <v>233</v>
      </c>
      <c r="L30" s="76" t="s">
        <v>289</v>
      </c>
      <c r="M30" s="19"/>
      <c r="N30" s="3"/>
      <c r="O30" s="19"/>
      <c r="P30" s="19"/>
      <c r="Q30" s="19"/>
      <c r="R30" s="19"/>
      <c r="S30" s="19"/>
      <c r="T30" s="19"/>
    </row>
    <row r="31" spans="1:20" ht="127.5" x14ac:dyDescent="0.2">
      <c r="A31" s="40">
        <v>23</v>
      </c>
      <c r="B31" s="39" t="s">
        <v>37</v>
      </c>
      <c r="C31" s="72" t="s">
        <v>83</v>
      </c>
      <c r="D31" s="71" t="s">
        <v>121</v>
      </c>
      <c r="E31" s="71"/>
      <c r="F31" s="42">
        <f t="shared" si="2"/>
        <v>0</v>
      </c>
      <c r="G31" s="42"/>
      <c r="H31" s="42"/>
      <c r="I31" s="42"/>
      <c r="J31" s="42">
        <f t="shared" si="1"/>
        <v>0</v>
      </c>
      <c r="K31" s="77" t="s">
        <v>238</v>
      </c>
      <c r="L31" s="76" t="s">
        <v>395</v>
      </c>
      <c r="M31" s="19"/>
      <c r="N31" s="3"/>
      <c r="O31" s="19"/>
      <c r="P31" s="19"/>
      <c r="Q31" s="19"/>
      <c r="R31" s="19"/>
      <c r="S31" s="19"/>
      <c r="T31" s="19"/>
    </row>
    <row r="32" spans="1:20" ht="25.5" x14ac:dyDescent="0.2">
      <c r="A32" s="40">
        <v>24</v>
      </c>
      <c r="B32" s="39" t="s">
        <v>38</v>
      </c>
      <c r="C32" s="72" t="s">
        <v>100</v>
      </c>
      <c r="D32" s="71" t="s">
        <v>121</v>
      </c>
      <c r="E32" s="71"/>
      <c r="F32" s="42">
        <f t="shared" si="2"/>
        <v>1</v>
      </c>
      <c r="G32" s="42"/>
      <c r="H32" s="42"/>
      <c r="I32" s="42"/>
      <c r="J32" s="42">
        <f t="shared" si="1"/>
        <v>1</v>
      </c>
      <c r="K32" s="77" t="s">
        <v>243</v>
      </c>
      <c r="L32" s="76"/>
      <c r="M32" s="19"/>
      <c r="N32" s="3"/>
      <c r="O32" s="19"/>
      <c r="P32" s="19"/>
      <c r="Q32" s="19"/>
      <c r="R32" s="19"/>
      <c r="S32" s="19"/>
      <c r="T32" s="19"/>
    </row>
    <row r="33" spans="1:20" ht="38.25" x14ac:dyDescent="0.2">
      <c r="A33" s="40">
        <v>25</v>
      </c>
      <c r="B33" s="39" t="s">
        <v>39</v>
      </c>
      <c r="C33" s="72" t="s">
        <v>83</v>
      </c>
      <c r="D33" s="71"/>
      <c r="E33" s="71"/>
      <c r="F33" s="42">
        <f t="shared" si="2"/>
        <v>0</v>
      </c>
      <c r="G33" s="42"/>
      <c r="H33" s="42"/>
      <c r="I33" s="42"/>
      <c r="J33" s="42">
        <f t="shared" si="1"/>
        <v>0</v>
      </c>
      <c r="K33" s="77"/>
      <c r="L33" s="76" t="s">
        <v>325</v>
      </c>
      <c r="M33" s="19"/>
      <c r="N33" s="3"/>
      <c r="O33" s="19"/>
      <c r="P33" s="19"/>
      <c r="Q33" s="19"/>
      <c r="R33" s="19"/>
      <c r="S33" s="19"/>
      <c r="T33" s="19"/>
    </row>
    <row r="34" spans="1:20" ht="30" x14ac:dyDescent="0.2">
      <c r="A34" s="40">
        <v>26</v>
      </c>
      <c r="B34" s="39" t="s">
        <v>40</v>
      </c>
      <c r="C34" s="72" t="s">
        <v>100</v>
      </c>
      <c r="D34" s="71" t="s">
        <v>121</v>
      </c>
      <c r="E34" s="84"/>
      <c r="F34" s="42">
        <f t="shared" si="2"/>
        <v>1</v>
      </c>
      <c r="G34" s="42"/>
      <c r="H34" s="42"/>
      <c r="I34" s="42"/>
      <c r="J34" s="42">
        <f t="shared" si="1"/>
        <v>1</v>
      </c>
      <c r="K34" s="77" t="s">
        <v>248</v>
      </c>
      <c r="L34" s="76"/>
      <c r="M34" s="19"/>
      <c r="N34" s="3"/>
      <c r="O34" s="19"/>
      <c r="P34" s="19"/>
      <c r="Q34" s="19"/>
      <c r="R34" s="19"/>
      <c r="S34" s="19"/>
      <c r="T34" s="19"/>
    </row>
    <row r="35" spans="1:20" ht="45" x14ac:dyDescent="0.2">
      <c r="A35" s="40">
        <v>27</v>
      </c>
      <c r="B35" s="39" t="s">
        <v>41</v>
      </c>
      <c r="C35" s="72" t="s">
        <v>100</v>
      </c>
      <c r="D35" s="71" t="s">
        <v>115</v>
      </c>
      <c r="E35" s="84"/>
      <c r="F35" s="42">
        <f t="shared" si="2"/>
        <v>1</v>
      </c>
      <c r="G35" s="42"/>
      <c r="H35" s="42"/>
      <c r="I35" s="42"/>
      <c r="J35" s="42">
        <f t="shared" si="1"/>
        <v>1</v>
      </c>
      <c r="K35" s="77" t="s">
        <v>161</v>
      </c>
      <c r="L35" s="76" t="s">
        <v>162</v>
      </c>
      <c r="M35" s="19"/>
      <c r="N35" s="3"/>
      <c r="O35" s="19"/>
      <c r="P35" s="19"/>
      <c r="Q35" s="19"/>
      <c r="R35" s="19"/>
      <c r="S35" s="19"/>
      <c r="T35" s="19"/>
    </row>
    <row r="36" spans="1:20" ht="25.5" x14ac:dyDescent="0.2">
      <c r="A36" s="40">
        <v>28</v>
      </c>
      <c r="B36" s="39" t="s">
        <v>42</v>
      </c>
      <c r="C36" s="72" t="s">
        <v>83</v>
      </c>
      <c r="D36" s="71"/>
      <c r="E36" s="84"/>
      <c r="F36" s="42">
        <f t="shared" si="2"/>
        <v>0</v>
      </c>
      <c r="G36" s="42"/>
      <c r="H36" s="42"/>
      <c r="I36" s="42"/>
      <c r="J36" s="42">
        <f t="shared" si="1"/>
        <v>0</v>
      </c>
      <c r="K36" s="77"/>
      <c r="L36" s="72" t="s">
        <v>139</v>
      </c>
      <c r="M36" s="19"/>
      <c r="N36" s="3"/>
      <c r="O36" s="19"/>
      <c r="P36" s="19"/>
      <c r="Q36" s="19"/>
      <c r="R36" s="19"/>
      <c r="S36" s="19"/>
      <c r="T36" s="19"/>
    </row>
    <row r="37" spans="1:20" ht="30" x14ac:dyDescent="0.2">
      <c r="A37" s="40">
        <v>29</v>
      </c>
      <c r="B37" s="39" t="s">
        <v>43</v>
      </c>
      <c r="C37" s="72" t="s">
        <v>100</v>
      </c>
      <c r="D37" s="71" t="s">
        <v>121</v>
      </c>
      <c r="E37" s="84"/>
      <c r="F37" s="42">
        <f t="shared" si="2"/>
        <v>1</v>
      </c>
      <c r="G37" s="42"/>
      <c r="H37" s="42"/>
      <c r="I37" s="42"/>
      <c r="J37" s="42">
        <f t="shared" si="1"/>
        <v>1</v>
      </c>
      <c r="K37" s="77" t="s">
        <v>263</v>
      </c>
      <c r="L37" s="76"/>
      <c r="M37" s="19"/>
      <c r="N37" s="3"/>
      <c r="O37" s="19"/>
      <c r="P37" s="19"/>
      <c r="Q37" s="19"/>
      <c r="R37" s="19"/>
      <c r="S37" s="19"/>
      <c r="T37" s="19"/>
    </row>
    <row r="38" spans="1:20" s="7" customFormat="1" ht="51" x14ac:dyDescent="0.2">
      <c r="A38" s="45">
        <v>30</v>
      </c>
      <c r="B38" s="39" t="s">
        <v>44</v>
      </c>
      <c r="C38" s="72" t="s">
        <v>83</v>
      </c>
      <c r="D38" s="71" t="s">
        <v>115</v>
      </c>
      <c r="E38" s="84"/>
      <c r="F38" s="42">
        <f t="shared" si="2"/>
        <v>0</v>
      </c>
      <c r="G38" s="42"/>
      <c r="H38" s="42"/>
      <c r="I38" s="42"/>
      <c r="J38" s="42">
        <f t="shared" si="1"/>
        <v>0</v>
      </c>
      <c r="K38" s="77" t="s">
        <v>136</v>
      </c>
      <c r="L38" s="76" t="s">
        <v>137</v>
      </c>
      <c r="M38" s="6"/>
      <c r="N38" s="3"/>
      <c r="O38" s="6"/>
      <c r="P38" s="6"/>
      <c r="Q38" s="6"/>
      <c r="R38" s="6"/>
      <c r="S38" s="6"/>
      <c r="T38" s="6"/>
    </row>
    <row r="39" spans="1:20" s="7" customFormat="1" ht="25.5" x14ac:dyDescent="0.2">
      <c r="A39" s="45">
        <v>31</v>
      </c>
      <c r="B39" s="39" t="s">
        <v>45</v>
      </c>
      <c r="C39" s="72" t="s">
        <v>83</v>
      </c>
      <c r="D39" s="71"/>
      <c r="E39" s="84"/>
      <c r="F39" s="42">
        <f t="shared" si="2"/>
        <v>0</v>
      </c>
      <c r="G39" s="42"/>
      <c r="H39" s="42"/>
      <c r="I39" s="42"/>
      <c r="J39" s="42">
        <f t="shared" si="1"/>
        <v>0</v>
      </c>
      <c r="K39" s="77"/>
      <c r="L39" s="72" t="s">
        <v>139</v>
      </c>
      <c r="M39" s="6"/>
      <c r="N39" s="3"/>
      <c r="O39" s="6"/>
      <c r="P39" s="6"/>
      <c r="Q39" s="6"/>
      <c r="R39" s="6"/>
      <c r="S39" s="6"/>
      <c r="T39" s="6"/>
    </row>
    <row r="40" spans="1:20" ht="25.5" customHeight="1" x14ac:dyDescent="0.2">
      <c r="A40" s="45">
        <v>32</v>
      </c>
      <c r="B40" s="39" t="s">
        <v>46</v>
      </c>
      <c r="C40" s="72" t="s">
        <v>100</v>
      </c>
      <c r="D40" s="71" t="s">
        <v>121</v>
      </c>
      <c r="E40" s="84"/>
      <c r="F40" s="42">
        <f t="shared" si="2"/>
        <v>1</v>
      </c>
      <c r="G40" s="42"/>
      <c r="H40" s="42"/>
      <c r="I40" s="42"/>
      <c r="J40" s="42">
        <f t="shared" si="1"/>
        <v>1</v>
      </c>
      <c r="K40" s="77" t="s">
        <v>271</v>
      </c>
      <c r="L40" s="76"/>
      <c r="M40" s="19"/>
      <c r="N40" s="3"/>
      <c r="O40" s="19"/>
      <c r="P40" s="19"/>
      <c r="Q40" s="19"/>
      <c r="R40" s="19"/>
      <c r="S40" s="19"/>
      <c r="T40" s="19"/>
    </row>
    <row r="41" spans="1:20" s="7" customFormat="1" ht="105" x14ac:dyDescent="0.2">
      <c r="A41" s="45">
        <v>33</v>
      </c>
      <c r="B41" s="39" t="s">
        <v>47</v>
      </c>
      <c r="C41" s="72" t="s">
        <v>83</v>
      </c>
      <c r="D41" s="71" t="s">
        <v>121</v>
      </c>
      <c r="E41" s="84"/>
      <c r="F41" s="42">
        <f t="shared" si="2"/>
        <v>0</v>
      </c>
      <c r="G41" s="42"/>
      <c r="H41" s="42"/>
      <c r="I41" s="42"/>
      <c r="J41" s="42">
        <f t="shared" si="1"/>
        <v>0</v>
      </c>
      <c r="K41" s="77" t="s">
        <v>274</v>
      </c>
      <c r="L41" s="76" t="s">
        <v>333</v>
      </c>
      <c r="M41" s="6"/>
      <c r="N41" s="3"/>
      <c r="O41" s="6"/>
      <c r="P41" s="6"/>
      <c r="Q41" s="6"/>
      <c r="R41" s="6"/>
      <c r="S41" s="6"/>
      <c r="T41" s="6"/>
    </row>
    <row r="42" spans="1:20" s="7" customFormat="1" ht="75" x14ac:dyDescent="0.2">
      <c r="A42" s="45">
        <v>34</v>
      </c>
      <c r="B42" s="39" t="s">
        <v>48</v>
      </c>
      <c r="C42" s="72" t="s">
        <v>100</v>
      </c>
      <c r="D42" s="71" t="s">
        <v>121</v>
      </c>
      <c r="E42" s="84"/>
      <c r="F42" s="42">
        <f t="shared" si="2"/>
        <v>1</v>
      </c>
      <c r="G42" s="42"/>
      <c r="H42" s="42"/>
      <c r="I42" s="42"/>
      <c r="J42" s="42">
        <f t="shared" si="1"/>
        <v>1</v>
      </c>
      <c r="K42" s="77" t="s">
        <v>174</v>
      </c>
      <c r="L42" s="76" t="s">
        <v>289</v>
      </c>
      <c r="M42" s="6"/>
      <c r="N42" s="3"/>
      <c r="O42" s="6"/>
      <c r="P42" s="6"/>
      <c r="Q42" s="6"/>
      <c r="R42" s="6"/>
      <c r="S42" s="6"/>
      <c r="T42" s="6"/>
    </row>
    <row r="43" spans="1:20" s="7" customFormat="1" ht="99" customHeight="1" x14ac:dyDescent="0.2">
      <c r="A43" s="45">
        <v>35</v>
      </c>
      <c r="B43" s="39" t="s">
        <v>49</v>
      </c>
      <c r="C43" s="72" t="s">
        <v>100</v>
      </c>
      <c r="D43" s="71" t="s">
        <v>121</v>
      </c>
      <c r="E43" s="84"/>
      <c r="F43" s="42">
        <f t="shared" si="2"/>
        <v>1</v>
      </c>
      <c r="G43" s="42"/>
      <c r="H43" s="42"/>
      <c r="I43" s="42"/>
      <c r="J43" s="42">
        <f t="shared" si="1"/>
        <v>1</v>
      </c>
      <c r="K43" s="77" t="s">
        <v>337</v>
      </c>
      <c r="L43" s="76" t="s">
        <v>343</v>
      </c>
      <c r="M43" s="6"/>
      <c r="N43" s="3"/>
      <c r="O43" s="6"/>
      <c r="P43" s="6"/>
      <c r="Q43" s="6"/>
      <c r="R43" s="6"/>
      <c r="S43" s="6"/>
      <c r="T43" s="6"/>
    </row>
    <row r="44" spans="1:20" s="7" customFormat="1" ht="60" customHeight="1" x14ac:dyDescent="0.2">
      <c r="A44" s="40">
        <v>36</v>
      </c>
      <c r="B44" s="39" t="s">
        <v>51</v>
      </c>
      <c r="C44" s="72" t="s">
        <v>100</v>
      </c>
      <c r="D44" s="71" t="s">
        <v>121</v>
      </c>
      <c r="E44" s="84"/>
      <c r="F44" s="42">
        <f t="shared" si="2"/>
        <v>1</v>
      </c>
      <c r="G44" s="42"/>
      <c r="H44" s="42"/>
      <c r="I44" s="42"/>
      <c r="J44" s="42">
        <f t="shared" si="1"/>
        <v>1</v>
      </c>
      <c r="K44" s="77" t="s">
        <v>348</v>
      </c>
      <c r="L44" s="76" t="s">
        <v>350</v>
      </c>
      <c r="M44" s="6"/>
      <c r="N44" s="3"/>
      <c r="O44" s="6"/>
      <c r="P44" s="6"/>
      <c r="Q44" s="6"/>
      <c r="R44" s="6"/>
      <c r="S44" s="6"/>
      <c r="T44" s="6"/>
    </row>
    <row r="45" spans="1:20" s="7" customFormat="1" ht="114.75" x14ac:dyDescent="0.2">
      <c r="A45" s="40">
        <v>37</v>
      </c>
      <c r="B45" s="39" t="s">
        <v>52</v>
      </c>
      <c r="C45" s="72" t="s">
        <v>83</v>
      </c>
      <c r="D45" s="71" t="s">
        <v>121</v>
      </c>
      <c r="E45" s="84"/>
      <c r="F45" s="42">
        <f t="shared" si="2"/>
        <v>0</v>
      </c>
      <c r="G45" s="42"/>
      <c r="H45" s="42"/>
      <c r="I45" s="42"/>
      <c r="J45" s="42">
        <f t="shared" si="1"/>
        <v>0</v>
      </c>
      <c r="K45" s="146" t="s">
        <v>357</v>
      </c>
      <c r="L45" s="76" t="s">
        <v>358</v>
      </c>
      <c r="M45" s="6"/>
      <c r="N45" s="3"/>
      <c r="O45" s="6"/>
      <c r="P45" s="6"/>
      <c r="Q45" s="6"/>
      <c r="R45" s="6"/>
      <c r="S45" s="6"/>
      <c r="T45" s="6"/>
    </row>
    <row r="46" spans="1:20" ht="94.5" customHeight="1" x14ac:dyDescent="0.2">
      <c r="A46" s="40">
        <v>38</v>
      </c>
      <c r="B46" s="39" t="s">
        <v>53</v>
      </c>
      <c r="C46" s="72" t="s">
        <v>100</v>
      </c>
      <c r="D46" s="71" t="s">
        <v>115</v>
      </c>
      <c r="E46" s="84"/>
      <c r="F46" s="42">
        <f t="shared" si="2"/>
        <v>1</v>
      </c>
      <c r="G46" s="42"/>
      <c r="H46" s="42"/>
      <c r="I46" s="42"/>
      <c r="J46" s="42">
        <f t="shared" si="1"/>
        <v>1</v>
      </c>
      <c r="K46" s="77" t="s">
        <v>364</v>
      </c>
      <c r="L46" s="76" t="s">
        <v>365</v>
      </c>
      <c r="M46" s="19"/>
      <c r="N46" s="3"/>
      <c r="O46" s="19"/>
      <c r="P46" s="19"/>
      <c r="Q46" s="19"/>
      <c r="R46" s="19"/>
      <c r="S46" s="19"/>
      <c r="T46" s="19"/>
    </row>
    <row r="47" spans="1:20" ht="90" x14ac:dyDescent="0.2">
      <c r="A47" s="40">
        <v>39</v>
      </c>
      <c r="B47" s="39" t="s">
        <v>50</v>
      </c>
      <c r="C47" s="72" t="s">
        <v>100</v>
      </c>
      <c r="D47" s="71" t="s">
        <v>121</v>
      </c>
      <c r="E47" s="84" t="s">
        <v>378</v>
      </c>
      <c r="F47" s="42">
        <f t="shared" si="2"/>
        <v>1</v>
      </c>
      <c r="G47" s="42"/>
      <c r="H47" s="42">
        <v>0.5</v>
      </c>
      <c r="I47" s="42"/>
      <c r="J47" s="42">
        <f t="shared" si="1"/>
        <v>0.5</v>
      </c>
      <c r="K47" s="77" t="s">
        <v>286</v>
      </c>
      <c r="L47" s="76" t="s">
        <v>287</v>
      </c>
    </row>
    <row r="48" spans="1:20" ht="79.5" customHeight="1" x14ac:dyDescent="0.2">
      <c r="A48" s="40">
        <v>40</v>
      </c>
      <c r="B48" s="39" t="s">
        <v>54</v>
      </c>
      <c r="C48" s="72" t="s">
        <v>100</v>
      </c>
      <c r="D48" s="71" t="s">
        <v>115</v>
      </c>
      <c r="E48" s="84" t="s">
        <v>396</v>
      </c>
      <c r="F48" s="42">
        <f t="shared" si="2"/>
        <v>1</v>
      </c>
      <c r="G48" s="42"/>
      <c r="H48" s="42">
        <v>0.5</v>
      </c>
      <c r="I48" s="42"/>
      <c r="J48" s="42">
        <f t="shared" si="1"/>
        <v>0.5</v>
      </c>
      <c r="K48" s="77" t="s">
        <v>369</v>
      </c>
      <c r="L48" s="76" t="s">
        <v>371</v>
      </c>
    </row>
    <row r="49" spans="1:12" ht="71.25" customHeight="1" x14ac:dyDescent="0.2">
      <c r="A49" s="40">
        <v>41</v>
      </c>
      <c r="B49" s="39" t="s">
        <v>55</v>
      </c>
      <c r="C49" s="72" t="s">
        <v>83</v>
      </c>
      <c r="D49" s="71" t="s">
        <v>121</v>
      </c>
      <c r="E49" s="84"/>
      <c r="F49" s="42">
        <f t="shared" si="2"/>
        <v>0</v>
      </c>
      <c r="G49" s="42"/>
      <c r="H49" s="42"/>
      <c r="I49" s="42"/>
      <c r="J49" s="42">
        <f t="shared" si="1"/>
        <v>0</v>
      </c>
      <c r="K49" s="77" t="s">
        <v>434</v>
      </c>
      <c r="L49" s="76" t="s">
        <v>314</v>
      </c>
    </row>
    <row r="50" spans="1:12" ht="25.5" x14ac:dyDescent="0.2">
      <c r="A50" s="40">
        <v>42</v>
      </c>
      <c r="B50" s="39" t="s">
        <v>56</v>
      </c>
      <c r="C50" s="72" t="s">
        <v>83</v>
      </c>
      <c r="D50" s="71"/>
      <c r="E50" s="84"/>
      <c r="F50" s="42">
        <f t="shared" si="2"/>
        <v>0</v>
      </c>
      <c r="G50" s="42"/>
      <c r="H50" s="42"/>
      <c r="I50" s="42"/>
      <c r="J50" s="42">
        <f t="shared" si="1"/>
        <v>0</v>
      </c>
      <c r="K50" s="77"/>
      <c r="L50" s="72" t="s">
        <v>139</v>
      </c>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8:C11 C13:C50">
      <formula1>$C$5:$C$6</formula1>
    </dataValidation>
    <dataValidation type="list" allowBlank="1" showInputMessage="1" showErrorMessage="1" sqref="G8:I11 G14:G50 H13:I50">
      <formula1>Формат</formula1>
    </dataValidation>
    <dataValidation type="list" allowBlank="1" showInputMessage="1" showErrorMessage="1" sqref="G13">
      <formula1 xml:space="preserve"> Формат</formula1>
    </dataValidation>
  </dataValidations>
  <hyperlinks>
    <hyperlink ref="K18" r:id="rId1"/>
    <hyperlink ref="K26" r:id="rId2"/>
    <hyperlink ref="K35" r:id="rId3"/>
    <hyperlink ref="K16" r:id="rId4"/>
    <hyperlink ref="K42" r:id="rId5"/>
    <hyperlink ref="K22" r:id="rId6"/>
    <hyperlink ref="K23" r:id="rId7"/>
    <hyperlink ref="K47" r:id="rId8"/>
    <hyperlink ref="K8" r:id="rId9"/>
    <hyperlink ref="K13" r:id="rId10"/>
    <hyperlink ref="K14" r:id="rId11"/>
    <hyperlink ref="K15" r:id="rId12"/>
    <hyperlink ref="K25" r:id="rId13"/>
    <hyperlink ref="K29" r:id="rId14"/>
    <hyperlink ref="K41" r:id="rId15"/>
    <hyperlink ref="K45" r:id="rId16"/>
  </hyperlinks>
  <pageMargins left="0.70866141732283472" right="0.70866141732283472" top="0.35433070866141736" bottom="0.35433070866141736" header="0.31496062992125984" footer="0.31496062992125984"/>
  <pageSetup paperSize="9" scale="52" fitToHeight="4" orientation="landscape" r:id="rId1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Normal="100" zoomScaleSheetLayoutView="100" workbookViewId="0">
      <pane ySplit="7" topLeftCell="A11" activePane="bottomLeft" state="frozenSplit"/>
      <selection pane="bottomLeft" activeCell="B11" sqref="B11"/>
    </sheetView>
  </sheetViews>
  <sheetFormatPr defaultRowHeight="12.75" x14ac:dyDescent="0.2"/>
  <cols>
    <col min="1" max="1" width="4.28515625" style="12" customWidth="1"/>
    <col min="2" max="2" width="22.7109375" style="22" customWidth="1"/>
    <col min="3" max="3" width="47.5703125" style="22" customWidth="1"/>
    <col min="4" max="4" width="16.42578125" style="22" customWidth="1"/>
    <col min="5" max="5" width="20" style="22" customWidth="1"/>
    <col min="6" max="6" width="21.5703125" style="11" customWidth="1"/>
    <col min="7" max="7" width="12.85546875" style="11" customWidth="1"/>
    <col min="8" max="9" width="10.85546875" style="11" customWidth="1"/>
    <col min="10" max="10" width="9.85546875" style="11" customWidth="1"/>
    <col min="11" max="11" width="36.140625" style="11" customWidth="1"/>
    <col min="12" max="12" width="46" style="11" customWidth="1"/>
    <col min="13" max="13" width="9.140625" style="22"/>
    <col min="14" max="14" width="40" style="26" customWidth="1"/>
    <col min="15" max="16384" width="9.140625" style="22"/>
  </cols>
  <sheetData>
    <row r="1" spans="1:20" s="19" customFormat="1" ht="28.5" customHeight="1" x14ac:dyDescent="0.2">
      <c r="A1" s="142" t="s">
        <v>111</v>
      </c>
      <c r="B1" s="55"/>
      <c r="C1" s="55"/>
      <c r="D1" s="55"/>
      <c r="E1" s="55"/>
      <c r="F1" s="55"/>
      <c r="G1" s="55"/>
      <c r="H1" s="55"/>
      <c r="I1" s="55"/>
      <c r="J1" s="55"/>
      <c r="K1" s="55"/>
      <c r="L1" s="55"/>
      <c r="M1" s="3"/>
    </row>
    <row r="2" spans="1:20" ht="15" customHeight="1" x14ac:dyDescent="0.2">
      <c r="A2" s="17" t="s">
        <v>16</v>
      </c>
      <c r="B2" s="17"/>
      <c r="C2" s="23"/>
      <c r="D2" s="23"/>
      <c r="E2" s="23"/>
      <c r="F2" s="23"/>
      <c r="G2" s="23"/>
      <c r="H2" s="23"/>
      <c r="I2" s="23"/>
      <c r="J2" s="23"/>
      <c r="K2" s="23"/>
      <c r="L2" s="23"/>
      <c r="M2" s="26"/>
      <c r="N2" s="22"/>
    </row>
    <row r="3" spans="1:20" ht="45.75" customHeight="1" x14ac:dyDescent="0.2">
      <c r="A3" s="169"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69"/>
      <c r="C3" s="169"/>
      <c r="D3" s="169"/>
      <c r="E3" s="169"/>
      <c r="F3" s="169"/>
      <c r="G3" s="169"/>
      <c r="H3" s="169"/>
      <c r="I3" s="169"/>
      <c r="J3" s="169"/>
      <c r="K3" s="169"/>
      <c r="L3" s="169"/>
      <c r="M3" s="26"/>
      <c r="N3" s="22"/>
    </row>
    <row r="4" spans="1:20" ht="62.25" customHeight="1" x14ac:dyDescent="0.2">
      <c r="A4" s="172" t="s">
        <v>4</v>
      </c>
      <c r="B4" s="86" t="s">
        <v>15</v>
      </c>
      <c r="C4" s="86"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86" t="s">
        <v>462</v>
      </c>
      <c r="E4" s="172" t="s">
        <v>390</v>
      </c>
      <c r="F4" s="172" t="s">
        <v>112</v>
      </c>
      <c r="G4" s="172"/>
      <c r="H4" s="172"/>
      <c r="I4" s="172"/>
      <c r="J4" s="172"/>
      <c r="K4" s="172" t="s">
        <v>3</v>
      </c>
      <c r="L4" s="172" t="s">
        <v>62</v>
      </c>
      <c r="M4" s="19"/>
      <c r="N4" s="27"/>
      <c r="O4" s="19"/>
      <c r="P4" s="19"/>
      <c r="Q4" s="19"/>
      <c r="R4" s="19"/>
      <c r="S4" s="19"/>
      <c r="T4" s="19"/>
    </row>
    <row r="5" spans="1:20" s="10" customFormat="1" ht="67.5" x14ac:dyDescent="0.2">
      <c r="A5" s="172"/>
      <c r="B5" s="172" t="s">
        <v>7</v>
      </c>
      <c r="C5" s="87"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79" t="s">
        <v>57</v>
      </c>
      <c r="E5" s="172"/>
      <c r="F5" s="180" t="s">
        <v>13</v>
      </c>
      <c r="G5" s="179" t="s">
        <v>14</v>
      </c>
      <c r="H5" s="179"/>
      <c r="I5" s="179"/>
      <c r="J5" s="180" t="s">
        <v>12</v>
      </c>
      <c r="K5" s="172"/>
      <c r="L5" s="172"/>
      <c r="M5" s="9"/>
      <c r="N5" s="28"/>
      <c r="O5" s="9"/>
      <c r="P5" s="9"/>
      <c r="Q5" s="9"/>
      <c r="R5" s="9"/>
      <c r="S5" s="9"/>
      <c r="T5" s="9"/>
    </row>
    <row r="6" spans="1:20" s="10" customFormat="1" ht="67.5" x14ac:dyDescent="0.2">
      <c r="A6" s="172"/>
      <c r="B6" s="172"/>
      <c r="C6" s="87"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79"/>
      <c r="E6" s="172"/>
      <c r="F6" s="180"/>
      <c r="G6" s="179" t="s">
        <v>11</v>
      </c>
      <c r="H6" s="179" t="s">
        <v>17</v>
      </c>
      <c r="I6" s="179" t="s">
        <v>58</v>
      </c>
      <c r="J6" s="180"/>
      <c r="K6" s="172"/>
      <c r="L6" s="172"/>
      <c r="M6" s="9"/>
      <c r="N6" s="28"/>
      <c r="O6" s="9"/>
      <c r="P6" s="9"/>
      <c r="Q6" s="9"/>
      <c r="R6" s="9"/>
      <c r="S6" s="9"/>
      <c r="T6" s="9"/>
    </row>
    <row r="7" spans="1:20" s="10" customFormat="1" ht="67.5" x14ac:dyDescent="0.2">
      <c r="A7" s="172"/>
      <c r="B7" s="172"/>
      <c r="C7" s="87"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79"/>
      <c r="E7" s="172"/>
      <c r="F7" s="180"/>
      <c r="G7" s="179"/>
      <c r="H7" s="179"/>
      <c r="I7" s="179"/>
      <c r="J7" s="180"/>
      <c r="K7" s="172"/>
      <c r="L7" s="172"/>
      <c r="M7" s="9"/>
      <c r="N7" s="28"/>
      <c r="O7" s="9"/>
      <c r="P7" s="9"/>
      <c r="Q7" s="9"/>
      <c r="R7" s="9"/>
      <c r="S7" s="9"/>
      <c r="T7" s="9"/>
    </row>
    <row r="8" spans="1:20" s="16" customFormat="1" x14ac:dyDescent="0.2">
      <c r="A8" s="89"/>
      <c r="B8" s="90" t="s">
        <v>461</v>
      </c>
      <c r="C8" s="115"/>
      <c r="D8" s="98"/>
      <c r="E8" s="98"/>
      <c r="F8" s="116"/>
      <c r="G8" s="116"/>
      <c r="H8" s="116"/>
      <c r="I8" s="116"/>
      <c r="J8" s="116"/>
      <c r="K8" s="117"/>
      <c r="L8" s="117"/>
      <c r="M8" s="15"/>
      <c r="N8" s="25"/>
      <c r="O8" s="15"/>
      <c r="P8" s="15"/>
      <c r="Q8" s="15"/>
      <c r="R8" s="15"/>
      <c r="S8" s="15"/>
      <c r="T8" s="15"/>
    </row>
    <row r="9" spans="1:20" s="7" customFormat="1" ht="102" x14ac:dyDescent="0.2">
      <c r="A9" s="40">
        <v>1</v>
      </c>
      <c r="B9" s="39" t="s">
        <v>18</v>
      </c>
      <c r="C9" s="72" t="s">
        <v>99</v>
      </c>
      <c r="D9" s="84" t="s">
        <v>280</v>
      </c>
      <c r="E9" s="84" t="s">
        <v>389</v>
      </c>
      <c r="F9" s="42">
        <f>IF(C9=$C$5,2,IF(C9=$C$6,1,0))</f>
        <v>0</v>
      </c>
      <c r="G9" s="42"/>
      <c r="H9" s="42">
        <v>0.5</v>
      </c>
      <c r="I9" s="42"/>
      <c r="J9" s="42">
        <f>F9*(1-G9)*(1-H9)*(1-I9)</f>
        <v>0</v>
      </c>
      <c r="K9" s="60" t="s">
        <v>254</v>
      </c>
      <c r="L9" s="76" t="s">
        <v>255</v>
      </c>
      <c r="M9" s="6"/>
      <c r="N9" s="3"/>
      <c r="O9" s="6"/>
      <c r="P9" s="6"/>
      <c r="Q9" s="6"/>
      <c r="R9" s="6"/>
      <c r="S9" s="6"/>
      <c r="T9" s="6"/>
    </row>
    <row r="10" spans="1:20" ht="72.75" customHeight="1" x14ac:dyDescent="0.2">
      <c r="A10" s="40">
        <v>2</v>
      </c>
      <c r="B10" s="39" t="s">
        <v>19</v>
      </c>
      <c r="C10" s="72" t="s">
        <v>97</v>
      </c>
      <c r="D10" s="84" t="s">
        <v>280</v>
      </c>
      <c r="E10" s="71"/>
      <c r="F10" s="42">
        <f t="shared" ref="F10:F12" si="0">IF(C10=$C$5,2,IF(C10=$C$6,1,0))</f>
        <v>2</v>
      </c>
      <c r="G10" s="42"/>
      <c r="H10" s="42"/>
      <c r="I10" s="42"/>
      <c r="J10" s="42">
        <f t="shared" ref="J10:J51" si="1">F10*(1-G10)*(1-H10)*(1-I10)</f>
        <v>2</v>
      </c>
      <c r="K10" s="60" t="s">
        <v>260</v>
      </c>
      <c r="L10" s="76" t="s">
        <v>281</v>
      </c>
      <c r="M10" s="19"/>
      <c r="N10" s="3"/>
      <c r="O10" s="19"/>
      <c r="P10" s="19"/>
      <c r="Q10" s="19"/>
      <c r="R10" s="19"/>
      <c r="S10" s="19"/>
      <c r="T10" s="19"/>
    </row>
    <row r="11" spans="1:20" ht="89.25" x14ac:dyDescent="0.2">
      <c r="A11" s="40">
        <v>3</v>
      </c>
      <c r="B11" s="39" t="s">
        <v>466</v>
      </c>
      <c r="C11" s="72" t="s">
        <v>98</v>
      </c>
      <c r="D11" s="84" t="s">
        <v>280</v>
      </c>
      <c r="E11" s="74"/>
      <c r="F11" s="42">
        <f t="shared" si="0"/>
        <v>1</v>
      </c>
      <c r="G11" s="42"/>
      <c r="H11" s="42"/>
      <c r="I11" s="42"/>
      <c r="J11" s="42">
        <f t="shared" si="1"/>
        <v>1</v>
      </c>
      <c r="K11" s="60" t="s">
        <v>147</v>
      </c>
      <c r="L11" s="76" t="s">
        <v>196</v>
      </c>
      <c r="M11" s="19"/>
      <c r="N11" s="3"/>
      <c r="O11" s="19"/>
      <c r="P11" s="19"/>
      <c r="Q11" s="19"/>
      <c r="R11" s="19"/>
      <c r="S11" s="19"/>
      <c r="T11" s="19"/>
    </row>
    <row r="12" spans="1:20" s="7" customFormat="1" ht="191.25" x14ac:dyDescent="0.2">
      <c r="A12" s="40">
        <v>4</v>
      </c>
      <c r="B12" s="39" t="s">
        <v>20</v>
      </c>
      <c r="C12" s="72" t="s">
        <v>99</v>
      </c>
      <c r="D12" s="71"/>
      <c r="E12" s="104"/>
      <c r="F12" s="42">
        <f t="shared" si="0"/>
        <v>0</v>
      </c>
      <c r="G12" s="42"/>
      <c r="H12" s="42"/>
      <c r="I12" s="42"/>
      <c r="J12" s="42">
        <f t="shared" si="1"/>
        <v>0</v>
      </c>
      <c r="K12" s="60" t="s">
        <v>155</v>
      </c>
      <c r="L12" s="76" t="s">
        <v>156</v>
      </c>
      <c r="M12" s="6"/>
      <c r="N12" s="3"/>
      <c r="O12" s="6"/>
      <c r="P12" s="6"/>
      <c r="Q12" s="6"/>
      <c r="R12" s="6"/>
      <c r="S12" s="6"/>
      <c r="T12" s="6"/>
    </row>
    <row r="13" spans="1:20" s="16" customFormat="1" x14ac:dyDescent="0.2">
      <c r="A13" s="96"/>
      <c r="B13" s="90" t="s">
        <v>60</v>
      </c>
      <c r="C13" s="98"/>
      <c r="D13" s="98"/>
      <c r="E13" s="98"/>
      <c r="F13" s="93"/>
      <c r="G13" s="116"/>
      <c r="H13" s="116"/>
      <c r="I13" s="116"/>
      <c r="J13" s="93"/>
      <c r="K13" s="121"/>
      <c r="L13" s="121"/>
      <c r="M13" s="15"/>
      <c r="N13" s="25"/>
      <c r="O13" s="15"/>
      <c r="P13" s="15"/>
      <c r="Q13" s="15"/>
      <c r="R13" s="15"/>
      <c r="S13" s="15"/>
      <c r="T13" s="15"/>
    </row>
    <row r="14" spans="1:20" s="38" customFormat="1" ht="126.75" customHeight="1" x14ac:dyDescent="0.2">
      <c r="A14" s="40">
        <v>5</v>
      </c>
      <c r="B14" s="39" t="s">
        <v>21</v>
      </c>
      <c r="C14" s="72" t="s">
        <v>99</v>
      </c>
      <c r="D14" s="44"/>
      <c r="E14" s="44"/>
      <c r="F14" s="42">
        <f>IF(C14=$C$5,2,IF(C14=$C$6,1,0))</f>
        <v>0</v>
      </c>
      <c r="G14" s="42"/>
      <c r="H14" s="42"/>
      <c r="I14" s="42"/>
      <c r="J14" s="42">
        <f t="shared" si="1"/>
        <v>0</v>
      </c>
      <c r="K14" s="60" t="s">
        <v>180</v>
      </c>
      <c r="L14" s="76" t="s">
        <v>172</v>
      </c>
      <c r="M14" s="36"/>
      <c r="N14" s="37"/>
      <c r="O14" s="36"/>
      <c r="P14" s="36"/>
      <c r="Q14" s="36"/>
      <c r="R14" s="36"/>
      <c r="S14" s="36"/>
      <c r="T14" s="36"/>
    </row>
    <row r="15" spans="1:20" s="38" customFormat="1" ht="51" x14ac:dyDescent="0.2">
      <c r="A15" s="40">
        <v>6</v>
      </c>
      <c r="B15" s="39" t="s">
        <v>23</v>
      </c>
      <c r="C15" s="72" t="s">
        <v>99</v>
      </c>
      <c r="D15" s="71"/>
      <c r="E15" s="84"/>
      <c r="F15" s="42">
        <f t="shared" ref="F15:F51" si="2">IF(C15=$C$5,2,IF(C15=$C$6,1,0))</f>
        <v>0</v>
      </c>
      <c r="G15" s="42"/>
      <c r="H15" s="42"/>
      <c r="I15" s="42"/>
      <c r="J15" s="42">
        <f t="shared" si="1"/>
        <v>0</v>
      </c>
      <c r="K15" s="60"/>
      <c r="L15" s="76" t="s">
        <v>188</v>
      </c>
      <c r="M15" s="36"/>
      <c r="N15" s="37"/>
      <c r="O15" s="36"/>
      <c r="P15" s="36"/>
      <c r="Q15" s="36"/>
      <c r="R15" s="36"/>
      <c r="S15" s="36"/>
      <c r="T15" s="36"/>
    </row>
    <row r="16" spans="1:20" s="38" customFormat="1" ht="114.75" x14ac:dyDescent="0.2">
      <c r="A16" s="40">
        <v>7</v>
      </c>
      <c r="B16" s="39" t="s">
        <v>22</v>
      </c>
      <c r="C16" s="72" t="s">
        <v>99</v>
      </c>
      <c r="D16" s="71"/>
      <c r="E16" s="84"/>
      <c r="F16" s="42">
        <f t="shared" si="2"/>
        <v>0</v>
      </c>
      <c r="G16" s="42"/>
      <c r="H16" s="42"/>
      <c r="I16" s="42"/>
      <c r="J16" s="42">
        <f t="shared" si="1"/>
        <v>0</v>
      </c>
      <c r="K16" s="60" t="s">
        <v>195</v>
      </c>
      <c r="L16" s="61" t="s">
        <v>197</v>
      </c>
      <c r="M16" s="36"/>
      <c r="N16" s="37"/>
      <c r="O16" s="36"/>
      <c r="P16" s="36"/>
      <c r="Q16" s="36"/>
      <c r="R16" s="36"/>
      <c r="S16" s="36"/>
      <c r="T16" s="36"/>
    </row>
    <row r="17" spans="1:20" s="38" customFormat="1" ht="114.75" x14ac:dyDescent="0.2">
      <c r="A17" s="40">
        <v>8</v>
      </c>
      <c r="B17" s="39" t="s">
        <v>24</v>
      </c>
      <c r="C17" s="72" t="s">
        <v>99</v>
      </c>
      <c r="D17" s="71"/>
      <c r="E17" s="84"/>
      <c r="F17" s="42">
        <f t="shared" si="2"/>
        <v>0</v>
      </c>
      <c r="G17" s="42"/>
      <c r="H17" s="42"/>
      <c r="I17" s="42"/>
      <c r="J17" s="42">
        <f t="shared" si="1"/>
        <v>0</v>
      </c>
      <c r="K17" s="60" t="s">
        <v>171</v>
      </c>
      <c r="L17" s="76" t="s">
        <v>172</v>
      </c>
      <c r="M17" s="36"/>
      <c r="N17" s="37"/>
      <c r="O17" s="36"/>
      <c r="P17" s="36"/>
      <c r="Q17" s="36"/>
      <c r="R17" s="36"/>
      <c r="S17" s="36"/>
      <c r="T17" s="36"/>
    </row>
    <row r="18" spans="1:20" s="38" customFormat="1" ht="63.75" x14ac:dyDescent="0.2">
      <c r="A18" s="40">
        <v>9</v>
      </c>
      <c r="B18" s="39" t="s">
        <v>25</v>
      </c>
      <c r="C18" s="72" t="s">
        <v>98</v>
      </c>
      <c r="D18" s="71" t="s">
        <v>115</v>
      </c>
      <c r="E18" s="84" t="s">
        <v>374</v>
      </c>
      <c r="F18" s="42">
        <f t="shared" si="2"/>
        <v>1</v>
      </c>
      <c r="G18" s="42"/>
      <c r="H18" s="42"/>
      <c r="I18" s="42"/>
      <c r="J18" s="42">
        <f t="shared" si="1"/>
        <v>1</v>
      </c>
      <c r="K18" s="60" t="s">
        <v>204</v>
      </c>
      <c r="L18" s="61"/>
      <c r="M18" s="36"/>
      <c r="N18" s="37"/>
      <c r="O18" s="36"/>
      <c r="P18" s="36"/>
      <c r="Q18" s="36"/>
      <c r="R18" s="36"/>
      <c r="S18" s="36"/>
      <c r="T18" s="36"/>
    </row>
    <row r="19" spans="1:20" s="38" customFormat="1" ht="51" x14ac:dyDescent="0.2">
      <c r="A19" s="40">
        <v>10</v>
      </c>
      <c r="B19" s="39" t="s">
        <v>26</v>
      </c>
      <c r="C19" s="72" t="s">
        <v>99</v>
      </c>
      <c r="D19" s="71"/>
      <c r="E19" s="84"/>
      <c r="F19" s="42">
        <f t="shared" si="2"/>
        <v>0</v>
      </c>
      <c r="G19" s="42"/>
      <c r="H19" s="42"/>
      <c r="I19" s="42"/>
      <c r="J19" s="42">
        <f t="shared" si="1"/>
        <v>0</v>
      </c>
      <c r="K19" s="60"/>
      <c r="L19" s="76" t="s">
        <v>124</v>
      </c>
      <c r="M19" s="36"/>
      <c r="N19" s="37"/>
      <c r="O19" s="36"/>
      <c r="P19" s="36"/>
      <c r="Q19" s="36"/>
      <c r="R19" s="36"/>
      <c r="S19" s="36"/>
      <c r="T19" s="36"/>
    </row>
    <row r="20" spans="1:20" s="38" customFormat="1" ht="51" x14ac:dyDescent="0.2">
      <c r="A20" s="40">
        <v>11</v>
      </c>
      <c r="B20" s="39" t="s">
        <v>61</v>
      </c>
      <c r="C20" s="72" t="s">
        <v>99</v>
      </c>
      <c r="D20" s="71"/>
      <c r="E20" s="84"/>
      <c r="F20" s="42">
        <f t="shared" si="2"/>
        <v>0</v>
      </c>
      <c r="G20" s="42"/>
      <c r="H20" s="42"/>
      <c r="I20" s="42"/>
      <c r="J20" s="42">
        <f t="shared" si="1"/>
        <v>0</v>
      </c>
      <c r="K20" s="60"/>
      <c r="L20" s="72" t="s">
        <v>139</v>
      </c>
      <c r="M20" s="36"/>
      <c r="N20" s="37"/>
      <c r="O20" s="36"/>
      <c r="P20" s="36"/>
      <c r="Q20" s="36"/>
      <c r="R20" s="36"/>
      <c r="S20" s="36"/>
      <c r="T20" s="36"/>
    </row>
    <row r="21" spans="1:20" s="38" customFormat="1" ht="51" x14ac:dyDescent="0.2">
      <c r="A21" s="40">
        <v>12</v>
      </c>
      <c r="B21" s="39" t="s">
        <v>27</v>
      </c>
      <c r="C21" s="72" t="s">
        <v>99</v>
      </c>
      <c r="D21" s="44"/>
      <c r="E21" s="44"/>
      <c r="F21" s="42">
        <f t="shared" si="2"/>
        <v>0</v>
      </c>
      <c r="G21" s="42"/>
      <c r="H21" s="42"/>
      <c r="I21" s="42"/>
      <c r="J21" s="42">
        <f t="shared" si="1"/>
        <v>0</v>
      </c>
      <c r="K21" s="60"/>
      <c r="L21" s="72" t="s">
        <v>139</v>
      </c>
      <c r="M21" s="36"/>
      <c r="N21" s="37"/>
      <c r="O21" s="36"/>
      <c r="P21" s="36"/>
      <c r="Q21" s="36"/>
      <c r="R21" s="36"/>
      <c r="S21" s="36"/>
      <c r="T21" s="36"/>
    </row>
    <row r="22" spans="1:20" s="38" customFormat="1" ht="102" x14ac:dyDescent="0.2">
      <c r="A22" s="40">
        <v>13</v>
      </c>
      <c r="B22" s="39" t="s">
        <v>28</v>
      </c>
      <c r="C22" s="72" t="s">
        <v>99</v>
      </c>
      <c r="D22" s="71"/>
      <c r="E22" s="44"/>
      <c r="F22" s="42">
        <f t="shared" si="2"/>
        <v>0</v>
      </c>
      <c r="G22" s="42"/>
      <c r="H22" s="42"/>
      <c r="I22" s="42"/>
      <c r="J22" s="42">
        <f t="shared" si="1"/>
        <v>0</v>
      </c>
      <c r="K22" s="60" t="s">
        <v>209</v>
      </c>
      <c r="L22" s="76" t="s">
        <v>438</v>
      </c>
      <c r="M22" s="36"/>
      <c r="N22" s="37"/>
      <c r="O22" s="36"/>
      <c r="P22" s="36"/>
      <c r="Q22" s="36"/>
      <c r="R22" s="36"/>
      <c r="S22" s="36"/>
      <c r="T22" s="36"/>
    </row>
    <row r="23" spans="1:20" s="38" customFormat="1" ht="51" x14ac:dyDescent="0.2">
      <c r="A23" s="40">
        <v>14</v>
      </c>
      <c r="B23" s="39" t="s">
        <v>372</v>
      </c>
      <c r="C23" s="72" t="s">
        <v>99</v>
      </c>
      <c r="D23" s="44"/>
      <c r="E23" s="44"/>
      <c r="F23" s="42">
        <f t="shared" si="2"/>
        <v>0</v>
      </c>
      <c r="G23" s="42"/>
      <c r="H23" s="42"/>
      <c r="I23" s="42"/>
      <c r="J23" s="42">
        <f t="shared" si="1"/>
        <v>0</v>
      </c>
      <c r="K23" s="107" t="s">
        <v>214</v>
      </c>
      <c r="L23" s="76" t="s">
        <v>463</v>
      </c>
      <c r="M23" s="36"/>
      <c r="N23" s="37"/>
      <c r="O23" s="36"/>
      <c r="P23" s="36"/>
      <c r="Q23" s="36"/>
      <c r="R23" s="36"/>
      <c r="S23" s="36"/>
      <c r="T23" s="36"/>
    </row>
    <row r="24" spans="1:20" s="38" customFormat="1" ht="51" x14ac:dyDescent="0.2">
      <c r="A24" s="40">
        <v>15</v>
      </c>
      <c r="B24" s="39" t="s">
        <v>29</v>
      </c>
      <c r="C24" s="72" t="s">
        <v>99</v>
      </c>
      <c r="D24" s="44"/>
      <c r="E24" s="44"/>
      <c r="F24" s="42">
        <f t="shared" si="2"/>
        <v>0</v>
      </c>
      <c r="G24" s="42"/>
      <c r="H24" s="42"/>
      <c r="I24" s="42"/>
      <c r="J24" s="42">
        <f t="shared" si="1"/>
        <v>0</v>
      </c>
      <c r="K24" s="107" t="s">
        <v>217</v>
      </c>
      <c r="L24" s="76"/>
      <c r="M24" s="36"/>
      <c r="N24" s="37"/>
      <c r="O24" s="36"/>
      <c r="P24" s="36"/>
      <c r="Q24" s="36"/>
      <c r="R24" s="36"/>
      <c r="S24" s="36"/>
      <c r="T24" s="36"/>
    </row>
    <row r="25" spans="1:20" s="38" customFormat="1" ht="51" x14ac:dyDescent="0.2">
      <c r="A25" s="40">
        <v>16</v>
      </c>
      <c r="B25" s="39" t="s">
        <v>30</v>
      </c>
      <c r="C25" s="72" t="s">
        <v>99</v>
      </c>
      <c r="D25" s="71"/>
      <c r="E25" s="44"/>
      <c r="F25" s="42">
        <f t="shared" si="2"/>
        <v>0</v>
      </c>
      <c r="G25" s="42"/>
      <c r="H25" s="42"/>
      <c r="I25" s="42"/>
      <c r="J25" s="42">
        <f t="shared" si="1"/>
        <v>0</v>
      </c>
      <c r="K25" s="60"/>
      <c r="L25" s="72" t="s">
        <v>139</v>
      </c>
      <c r="M25" s="36"/>
      <c r="N25" s="37"/>
      <c r="O25" s="36"/>
      <c r="P25" s="36"/>
      <c r="Q25" s="36"/>
      <c r="R25" s="36"/>
      <c r="S25" s="36"/>
      <c r="T25" s="36"/>
    </row>
    <row r="26" spans="1:20" s="38" customFormat="1" ht="76.5" x14ac:dyDescent="0.2">
      <c r="A26" s="40">
        <v>17</v>
      </c>
      <c r="B26" s="39" t="s">
        <v>31</v>
      </c>
      <c r="C26" s="72" t="s">
        <v>99</v>
      </c>
      <c r="D26" s="71"/>
      <c r="E26" s="44"/>
      <c r="F26" s="42">
        <f t="shared" si="2"/>
        <v>0</v>
      </c>
      <c r="G26" s="42"/>
      <c r="H26" s="42"/>
      <c r="I26" s="42"/>
      <c r="J26" s="42">
        <f t="shared" si="1"/>
        <v>0</v>
      </c>
      <c r="K26" s="60" t="s">
        <v>223</v>
      </c>
      <c r="L26" s="76" t="s">
        <v>328</v>
      </c>
      <c r="M26" s="36"/>
      <c r="N26" s="37"/>
      <c r="O26" s="36"/>
      <c r="P26" s="36"/>
      <c r="Q26" s="36"/>
      <c r="R26" s="36"/>
      <c r="S26" s="36"/>
      <c r="T26" s="36"/>
    </row>
    <row r="27" spans="1:20" s="38" customFormat="1" ht="114.75" x14ac:dyDescent="0.2">
      <c r="A27" s="40">
        <v>18</v>
      </c>
      <c r="B27" s="39" t="s">
        <v>32</v>
      </c>
      <c r="C27" s="72" t="s">
        <v>99</v>
      </c>
      <c r="D27" s="71"/>
      <c r="E27" s="44"/>
      <c r="F27" s="42">
        <f t="shared" si="2"/>
        <v>0</v>
      </c>
      <c r="G27" s="42"/>
      <c r="H27" s="42"/>
      <c r="I27" s="42"/>
      <c r="J27" s="42">
        <f t="shared" si="1"/>
        <v>0</v>
      </c>
      <c r="K27" s="60" t="s">
        <v>129</v>
      </c>
      <c r="L27" s="76" t="s">
        <v>154</v>
      </c>
      <c r="M27" s="36"/>
      <c r="N27" s="37"/>
      <c r="O27" s="36"/>
      <c r="P27" s="36"/>
      <c r="Q27" s="36"/>
      <c r="R27" s="36"/>
      <c r="S27" s="36"/>
      <c r="T27" s="36"/>
    </row>
    <row r="28" spans="1:20" ht="51" x14ac:dyDescent="0.2">
      <c r="A28" s="40">
        <v>19</v>
      </c>
      <c r="B28" s="39" t="s">
        <v>33</v>
      </c>
      <c r="C28" s="72" t="s">
        <v>99</v>
      </c>
      <c r="D28" s="71"/>
      <c r="E28" s="71"/>
      <c r="F28" s="42">
        <f t="shared" si="2"/>
        <v>0</v>
      </c>
      <c r="G28" s="42"/>
      <c r="H28" s="42"/>
      <c r="I28" s="42"/>
      <c r="J28" s="42">
        <f t="shared" si="1"/>
        <v>0</v>
      </c>
      <c r="K28" s="60" t="s">
        <v>227</v>
      </c>
      <c r="L28" s="76" t="s">
        <v>439</v>
      </c>
      <c r="M28" s="19"/>
      <c r="N28" s="3"/>
      <c r="O28" s="19"/>
      <c r="P28" s="19"/>
      <c r="Q28" s="19"/>
      <c r="R28" s="19"/>
      <c r="S28" s="19"/>
      <c r="T28" s="19"/>
    </row>
    <row r="29" spans="1:20" ht="51" x14ac:dyDescent="0.2">
      <c r="A29" s="40">
        <v>20</v>
      </c>
      <c r="B29" s="39" t="s">
        <v>34</v>
      </c>
      <c r="C29" s="72" t="s">
        <v>99</v>
      </c>
      <c r="D29" s="71"/>
      <c r="E29" s="71"/>
      <c r="F29" s="42">
        <f t="shared" si="2"/>
        <v>0</v>
      </c>
      <c r="G29" s="42"/>
      <c r="H29" s="42"/>
      <c r="I29" s="42"/>
      <c r="J29" s="42">
        <f t="shared" si="1"/>
        <v>0</v>
      </c>
      <c r="K29" s="60"/>
      <c r="L29" s="72" t="s">
        <v>139</v>
      </c>
      <c r="M29" s="19"/>
      <c r="N29" s="3"/>
      <c r="O29" s="19"/>
      <c r="P29" s="19"/>
      <c r="Q29" s="19"/>
      <c r="R29" s="19"/>
      <c r="S29" s="19"/>
      <c r="T29" s="19"/>
    </row>
    <row r="30" spans="1:20" ht="63.75" x14ac:dyDescent="0.2">
      <c r="A30" s="40">
        <v>21</v>
      </c>
      <c r="B30" s="39" t="s">
        <v>35</v>
      </c>
      <c r="C30" s="72" t="s">
        <v>99</v>
      </c>
      <c r="D30" s="71"/>
      <c r="E30" s="84"/>
      <c r="F30" s="42">
        <f t="shared" si="2"/>
        <v>0</v>
      </c>
      <c r="G30" s="42"/>
      <c r="H30" s="42"/>
      <c r="I30" s="42"/>
      <c r="J30" s="42">
        <f t="shared" si="1"/>
        <v>0</v>
      </c>
      <c r="K30" s="107" t="s">
        <v>320</v>
      </c>
      <c r="L30" s="76" t="s">
        <v>465</v>
      </c>
      <c r="M30" s="19"/>
      <c r="N30" s="3"/>
      <c r="O30" s="19"/>
      <c r="P30" s="19"/>
      <c r="Q30" s="19"/>
      <c r="R30" s="19"/>
      <c r="S30" s="19"/>
      <c r="T30" s="19"/>
    </row>
    <row r="31" spans="1:20" ht="51" x14ac:dyDescent="0.2">
      <c r="A31" s="40">
        <v>22</v>
      </c>
      <c r="B31" s="39" t="s">
        <v>36</v>
      </c>
      <c r="C31" s="72" t="s">
        <v>99</v>
      </c>
      <c r="D31" s="71"/>
      <c r="E31" s="71"/>
      <c r="F31" s="42">
        <f t="shared" si="2"/>
        <v>0</v>
      </c>
      <c r="G31" s="42"/>
      <c r="H31" s="42"/>
      <c r="I31" s="42"/>
      <c r="J31" s="42">
        <f t="shared" si="1"/>
        <v>0</v>
      </c>
      <c r="K31" s="107" t="s">
        <v>235</v>
      </c>
      <c r="L31" s="76" t="s">
        <v>439</v>
      </c>
      <c r="M31" s="19"/>
      <c r="N31" s="3"/>
      <c r="O31" s="19"/>
      <c r="P31" s="19"/>
      <c r="Q31" s="19"/>
      <c r="R31" s="19"/>
      <c r="S31" s="19"/>
      <c r="T31" s="19"/>
    </row>
    <row r="32" spans="1:20" ht="63.75" x14ac:dyDescent="0.2">
      <c r="A32" s="40">
        <v>23</v>
      </c>
      <c r="B32" s="39" t="s">
        <v>37</v>
      </c>
      <c r="C32" s="72" t="s">
        <v>99</v>
      </c>
      <c r="D32" s="71"/>
      <c r="E32" s="71"/>
      <c r="F32" s="42">
        <f t="shared" si="2"/>
        <v>0</v>
      </c>
      <c r="G32" s="42"/>
      <c r="H32" s="42"/>
      <c r="I32" s="42"/>
      <c r="J32" s="42">
        <f t="shared" si="1"/>
        <v>0</v>
      </c>
      <c r="K32" s="107" t="s">
        <v>239</v>
      </c>
      <c r="L32" s="76" t="s">
        <v>439</v>
      </c>
      <c r="M32" s="19"/>
      <c r="N32" s="3"/>
      <c r="O32" s="19"/>
      <c r="P32" s="19"/>
      <c r="Q32" s="19"/>
      <c r="R32" s="19"/>
      <c r="S32" s="19"/>
      <c r="T32" s="19"/>
    </row>
    <row r="33" spans="1:20" ht="51" x14ac:dyDescent="0.2">
      <c r="A33" s="40">
        <v>24</v>
      </c>
      <c r="B33" s="39" t="s">
        <v>38</v>
      </c>
      <c r="C33" s="72" t="s">
        <v>99</v>
      </c>
      <c r="D33" s="71" t="s">
        <v>115</v>
      </c>
      <c r="E33" s="71"/>
      <c r="F33" s="42">
        <f t="shared" si="2"/>
        <v>0</v>
      </c>
      <c r="G33" s="42"/>
      <c r="H33" s="42"/>
      <c r="I33" s="42"/>
      <c r="J33" s="42">
        <f t="shared" si="1"/>
        <v>0</v>
      </c>
      <c r="K33" s="147" t="s">
        <v>244</v>
      </c>
      <c r="L33" s="76" t="s">
        <v>437</v>
      </c>
      <c r="M33" s="19"/>
      <c r="N33" s="3"/>
      <c r="O33" s="19"/>
      <c r="P33" s="19"/>
      <c r="Q33" s="19"/>
      <c r="R33" s="19"/>
      <c r="S33" s="19"/>
      <c r="T33" s="19"/>
    </row>
    <row r="34" spans="1:20" ht="63.75" x14ac:dyDescent="0.2">
      <c r="A34" s="40">
        <v>25</v>
      </c>
      <c r="B34" s="39" t="s">
        <v>39</v>
      </c>
      <c r="C34" s="72" t="s">
        <v>98</v>
      </c>
      <c r="D34" s="71" t="s">
        <v>115</v>
      </c>
      <c r="E34" s="84"/>
      <c r="F34" s="42">
        <f t="shared" si="2"/>
        <v>1</v>
      </c>
      <c r="G34" s="42"/>
      <c r="H34" s="42"/>
      <c r="I34" s="42"/>
      <c r="J34" s="42">
        <f t="shared" si="1"/>
        <v>1</v>
      </c>
      <c r="K34" s="147" t="s">
        <v>326</v>
      </c>
      <c r="L34" s="76" t="s">
        <v>324</v>
      </c>
      <c r="M34" s="19"/>
      <c r="N34" s="3"/>
      <c r="O34" s="19"/>
      <c r="P34" s="19"/>
      <c r="Q34" s="19"/>
      <c r="R34" s="19"/>
      <c r="S34" s="19"/>
      <c r="T34" s="19"/>
    </row>
    <row r="35" spans="1:20" ht="63.75" x14ac:dyDescent="0.2">
      <c r="A35" s="40">
        <v>26</v>
      </c>
      <c r="B35" s="39" t="s">
        <v>40</v>
      </c>
      <c r="C35" s="72" t="s">
        <v>99</v>
      </c>
      <c r="D35" s="71"/>
      <c r="E35" s="84"/>
      <c r="F35" s="42">
        <f t="shared" si="2"/>
        <v>0</v>
      </c>
      <c r="G35" s="42"/>
      <c r="H35" s="42"/>
      <c r="I35" s="42"/>
      <c r="J35" s="42">
        <f t="shared" si="1"/>
        <v>0</v>
      </c>
      <c r="K35" s="107" t="s">
        <v>249</v>
      </c>
      <c r="L35" s="72" t="s">
        <v>392</v>
      </c>
      <c r="M35" s="19"/>
      <c r="N35" s="3"/>
      <c r="O35" s="19"/>
      <c r="P35" s="19"/>
      <c r="Q35" s="19"/>
      <c r="R35" s="19"/>
      <c r="S35" s="19"/>
      <c r="T35" s="19"/>
    </row>
    <row r="36" spans="1:20" ht="123" customHeight="1" x14ac:dyDescent="0.2">
      <c r="A36" s="40">
        <v>27</v>
      </c>
      <c r="B36" s="39" t="s">
        <v>41</v>
      </c>
      <c r="C36" s="72" t="s">
        <v>99</v>
      </c>
      <c r="D36" s="71" t="s">
        <v>115</v>
      </c>
      <c r="E36" s="84"/>
      <c r="F36" s="42">
        <f t="shared" si="2"/>
        <v>0</v>
      </c>
      <c r="G36" s="42"/>
      <c r="H36" s="42"/>
      <c r="I36" s="42"/>
      <c r="J36" s="42">
        <f t="shared" si="1"/>
        <v>0</v>
      </c>
      <c r="K36" s="60" t="s">
        <v>163</v>
      </c>
      <c r="L36" s="76" t="s">
        <v>164</v>
      </c>
      <c r="M36" s="19"/>
      <c r="N36" s="3"/>
      <c r="O36" s="19"/>
      <c r="P36" s="19"/>
      <c r="Q36" s="19"/>
      <c r="R36" s="19"/>
      <c r="S36" s="19"/>
      <c r="T36" s="19"/>
    </row>
    <row r="37" spans="1:20" ht="49.5" customHeight="1" x14ac:dyDescent="0.2">
      <c r="A37" s="40">
        <v>28</v>
      </c>
      <c r="B37" s="39" t="s">
        <v>42</v>
      </c>
      <c r="C37" s="72" t="s">
        <v>99</v>
      </c>
      <c r="D37" s="71"/>
      <c r="E37" s="84"/>
      <c r="F37" s="42">
        <f t="shared" si="2"/>
        <v>0</v>
      </c>
      <c r="G37" s="42"/>
      <c r="H37" s="42"/>
      <c r="I37" s="42"/>
      <c r="J37" s="42">
        <f t="shared" si="1"/>
        <v>0</v>
      </c>
      <c r="K37" s="60"/>
      <c r="L37" s="72" t="s">
        <v>139</v>
      </c>
      <c r="M37" s="19"/>
      <c r="N37" s="3"/>
      <c r="O37" s="19"/>
      <c r="P37" s="19"/>
      <c r="Q37" s="19"/>
      <c r="R37" s="19"/>
      <c r="S37" s="19"/>
      <c r="T37" s="19"/>
    </row>
    <row r="38" spans="1:20" ht="51" x14ac:dyDescent="0.2">
      <c r="A38" s="40">
        <v>29</v>
      </c>
      <c r="B38" s="39" t="s">
        <v>43</v>
      </c>
      <c r="C38" s="72" t="s">
        <v>99</v>
      </c>
      <c r="D38" s="71" t="s">
        <v>261</v>
      </c>
      <c r="E38" s="84"/>
      <c r="F38" s="42">
        <f t="shared" si="2"/>
        <v>0</v>
      </c>
      <c r="G38" s="42"/>
      <c r="H38" s="42"/>
      <c r="I38" s="42"/>
      <c r="J38" s="42">
        <f t="shared" si="1"/>
        <v>0</v>
      </c>
      <c r="K38" s="107" t="s">
        <v>262</v>
      </c>
      <c r="L38" s="76" t="s">
        <v>329</v>
      </c>
      <c r="M38" s="19"/>
      <c r="N38" s="3"/>
      <c r="O38" s="19"/>
      <c r="P38" s="19"/>
      <c r="Q38" s="19"/>
      <c r="R38" s="19"/>
      <c r="S38" s="19"/>
      <c r="T38" s="19"/>
    </row>
    <row r="39" spans="1:20" s="7" customFormat="1" ht="51" x14ac:dyDescent="0.2">
      <c r="A39" s="45">
        <v>30</v>
      </c>
      <c r="B39" s="39" t="s">
        <v>44</v>
      </c>
      <c r="C39" s="72" t="s">
        <v>99</v>
      </c>
      <c r="D39" s="71"/>
      <c r="E39" s="84"/>
      <c r="F39" s="42">
        <f t="shared" si="2"/>
        <v>0</v>
      </c>
      <c r="G39" s="42"/>
      <c r="H39" s="42"/>
      <c r="I39" s="42"/>
      <c r="J39" s="42">
        <f t="shared" si="1"/>
        <v>0</v>
      </c>
      <c r="K39" s="60"/>
      <c r="L39" s="72" t="s">
        <v>131</v>
      </c>
      <c r="M39" s="6"/>
      <c r="N39" s="3"/>
      <c r="O39" s="6"/>
      <c r="P39" s="6"/>
      <c r="Q39" s="6"/>
      <c r="R39" s="6"/>
      <c r="S39" s="6"/>
      <c r="T39" s="6"/>
    </row>
    <row r="40" spans="1:20" s="7" customFormat="1" ht="51" x14ac:dyDescent="0.2">
      <c r="A40" s="45">
        <v>31</v>
      </c>
      <c r="B40" s="39" t="s">
        <v>45</v>
      </c>
      <c r="C40" s="72" t="s">
        <v>99</v>
      </c>
      <c r="D40" s="71"/>
      <c r="E40" s="84"/>
      <c r="F40" s="42">
        <f t="shared" si="2"/>
        <v>0</v>
      </c>
      <c r="G40" s="42"/>
      <c r="H40" s="42"/>
      <c r="I40" s="42"/>
      <c r="J40" s="42">
        <f t="shared" si="1"/>
        <v>0</v>
      </c>
      <c r="K40" s="60"/>
      <c r="L40" s="72" t="s">
        <v>139</v>
      </c>
      <c r="M40" s="6"/>
      <c r="N40" s="3"/>
      <c r="O40" s="6"/>
      <c r="P40" s="6"/>
      <c r="Q40" s="6"/>
      <c r="R40" s="6"/>
      <c r="S40" s="6"/>
      <c r="T40" s="6"/>
    </row>
    <row r="41" spans="1:20" ht="51" x14ac:dyDescent="0.2">
      <c r="A41" s="45">
        <v>32</v>
      </c>
      <c r="B41" s="39" t="s">
        <v>46</v>
      </c>
      <c r="C41" s="72" t="s">
        <v>99</v>
      </c>
      <c r="D41" s="71"/>
      <c r="E41" s="84"/>
      <c r="F41" s="42">
        <f t="shared" si="2"/>
        <v>0</v>
      </c>
      <c r="G41" s="42"/>
      <c r="H41" s="42"/>
      <c r="I41" s="42"/>
      <c r="J41" s="42">
        <f t="shared" si="1"/>
        <v>0</v>
      </c>
      <c r="K41" s="60" t="s">
        <v>331</v>
      </c>
      <c r="L41" s="76" t="s">
        <v>332</v>
      </c>
      <c r="M41" s="19"/>
      <c r="N41" s="3"/>
      <c r="O41" s="19"/>
      <c r="P41" s="19"/>
      <c r="Q41" s="19"/>
      <c r="R41" s="19"/>
      <c r="S41" s="19"/>
      <c r="T41" s="19"/>
    </row>
    <row r="42" spans="1:20" s="7" customFormat="1" ht="178.5" x14ac:dyDescent="0.2">
      <c r="A42" s="45">
        <v>33</v>
      </c>
      <c r="B42" s="39" t="s">
        <v>47</v>
      </c>
      <c r="C42" s="72" t="s">
        <v>99</v>
      </c>
      <c r="D42" s="71"/>
      <c r="E42" s="84"/>
      <c r="F42" s="42">
        <f t="shared" si="2"/>
        <v>0</v>
      </c>
      <c r="G42" s="42"/>
      <c r="H42" s="42"/>
      <c r="I42" s="42"/>
      <c r="J42" s="42">
        <f t="shared" si="1"/>
        <v>0</v>
      </c>
      <c r="K42" s="60" t="s">
        <v>334</v>
      </c>
      <c r="L42" s="76" t="s">
        <v>393</v>
      </c>
      <c r="M42" s="6"/>
      <c r="N42" s="3"/>
      <c r="O42" s="6"/>
      <c r="P42" s="6"/>
      <c r="Q42" s="6"/>
      <c r="R42" s="6"/>
      <c r="S42" s="6"/>
      <c r="T42" s="6"/>
    </row>
    <row r="43" spans="1:20" s="7" customFormat="1" ht="114.75" x14ac:dyDescent="0.2">
      <c r="A43" s="45">
        <v>34</v>
      </c>
      <c r="B43" s="39" t="s">
        <v>48</v>
      </c>
      <c r="C43" s="72" t="s">
        <v>99</v>
      </c>
      <c r="D43" s="71"/>
      <c r="E43" s="84"/>
      <c r="F43" s="42">
        <f t="shared" si="2"/>
        <v>0</v>
      </c>
      <c r="G43" s="42"/>
      <c r="H43" s="42"/>
      <c r="I43" s="42"/>
      <c r="J43" s="42">
        <f t="shared" si="1"/>
        <v>0</v>
      </c>
      <c r="K43" s="60" t="s">
        <v>176</v>
      </c>
      <c r="L43" s="72" t="s">
        <v>394</v>
      </c>
      <c r="M43" s="6"/>
      <c r="N43" s="3"/>
      <c r="O43" s="6"/>
      <c r="P43" s="6"/>
      <c r="Q43" s="6"/>
      <c r="R43" s="6"/>
      <c r="S43" s="6"/>
      <c r="T43" s="6"/>
    </row>
    <row r="44" spans="1:20" s="7" customFormat="1" ht="143.25" customHeight="1" x14ac:dyDescent="0.2">
      <c r="A44" s="45">
        <v>35</v>
      </c>
      <c r="B44" s="39" t="s">
        <v>49</v>
      </c>
      <c r="C44" s="72" t="s">
        <v>99</v>
      </c>
      <c r="D44" s="71"/>
      <c r="E44" s="84"/>
      <c r="F44" s="42">
        <f t="shared" si="2"/>
        <v>0</v>
      </c>
      <c r="G44" s="42"/>
      <c r="H44" s="42"/>
      <c r="I44" s="42"/>
      <c r="J44" s="42">
        <f t="shared" si="1"/>
        <v>0</v>
      </c>
      <c r="K44" s="60" t="s">
        <v>338</v>
      </c>
      <c r="L44" s="76" t="s">
        <v>344</v>
      </c>
      <c r="M44" s="6"/>
      <c r="N44" s="3"/>
      <c r="O44" s="6"/>
      <c r="P44" s="6"/>
      <c r="Q44" s="6"/>
      <c r="R44" s="6"/>
      <c r="S44" s="6"/>
      <c r="T44" s="6"/>
    </row>
    <row r="45" spans="1:20" s="7" customFormat="1" ht="76.5" x14ac:dyDescent="0.2">
      <c r="A45" s="40">
        <v>36</v>
      </c>
      <c r="B45" s="39" t="s">
        <v>51</v>
      </c>
      <c r="C45" s="72" t="s">
        <v>98</v>
      </c>
      <c r="D45" s="71" t="s">
        <v>280</v>
      </c>
      <c r="E45" s="84"/>
      <c r="F45" s="42">
        <f t="shared" si="2"/>
        <v>1</v>
      </c>
      <c r="G45" s="42"/>
      <c r="H45" s="42"/>
      <c r="I45" s="42"/>
      <c r="J45" s="42">
        <f t="shared" si="1"/>
        <v>1</v>
      </c>
      <c r="K45" s="60" t="s">
        <v>351</v>
      </c>
      <c r="L45" s="76" t="s">
        <v>352</v>
      </c>
      <c r="M45" s="6"/>
      <c r="N45" s="3"/>
      <c r="O45" s="6"/>
      <c r="P45" s="6"/>
      <c r="Q45" s="6"/>
      <c r="R45" s="6"/>
      <c r="S45" s="6"/>
      <c r="T45" s="6"/>
    </row>
    <row r="46" spans="1:20" s="7" customFormat="1" ht="67.5" customHeight="1" x14ac:dyDescent="0.2">
      <c r="A46" s="40">
        <v>37</v>
      </c>
      <c r="B46" s="39" t="s">
        <v>52</v>
      </c>
      <c r="C46" s="72" t="s">
        <v>98</v>
      </c>
      <c r="D46" s="71" t="s">
        <v>115</v>
      </c>
      <c r="E46" s="84" t="s">
        <v>378</v>
      </c>
      <c r="F46" s="42">
        <f t="shared" si="2"/>
        <v>1</v>
      </c>
      <c r="G46" s="42"/>
      <c r="H46" s="42">
        <v>0.5</v>
      </c>
      <c r="I46" s="42"/>
      <c r="J46" s="42">
        <f t="shared" si="1"/>
        <v>0.5</v>
      </c>
      <c r="K46" s="60" t="s">
        <v>360</v>
      </c>
      <c r="L46" s="76" t="s">
        <v>359</v>
      </c>
      <c r="M46" s="6"/>
      <c r="N46" s="3"/>
      <c r="O46" s="6"/>
      <c r="P46" s="6"/>
      <c r="Q46" s="6"/>
      <c r="R46" s="6"/>
      <c r="S46" s="6"/>
      <c r="T46" s="6"/>
    </row>
    <row r="47" spans="1:20" ht="63.75" x14ac:dyDescent="0.2">
      <c r="A47" s="40">
        <v>38</v>
      </c>
      <c r="B47" s="39" t="s">
        <v>53</v>
      </c>
      <c r="C47" s="72" t="s">
        <v>97</v>
      </c>
      <c r="D47" s="71" t="s">
        <v>367</v>
      </c>
      <c r="E47" s="84"/>
      <c r="F47" s="42">
        <f t="shared" si="2"/>
        <v>2</v>
      </c>
      <c r="G47" s="42"/>
      <c r="H47" s="42"/>
      <c r="I47" s="42"/>
      <c r="J47" s="42">
        <f t="shared" si="1"/>
        <v>2</v>
      </c>
      <c r="K47" s="60" t="s">
        <v>366</v>
      </c>
      <c r="L47" s="76"/>
      <c r="M47" s="19"/>
      <c r="N47" s="3"/>
      <c r="O47" s="19"/>
      <c r="P47" s="19"/>
      <c r="Q47" s="19"/>
      <c r="R47" s="19"/>
      <c r="S47" s="19"/>
      <c r="T47" s="19"/>
    </row>
    <row r="48" spans="1:20" ht="51" x14ac:dyDescent="0.2">
      <c r="A48" s="40">
        <v>39</v>
      </c>
      <c r="B48" s="39" t="s">
        <v>50</v>
      </c>
      <c r="C48" s="72" t="s">
        <v>99</v>
      </c>
      <c r="D48" s="71"/>
      <c r="E48" s="84"/>
      <c r="F48" s="42">
        <f t="shared" si="2"/>
        <v>0</v>
      </c>
      <c r="G48" s="42"/>
      <c r="H48" s="42"/>
      <c r="I48" s="42"/>
      <c r="J48" s="42">
        <f t="shared" si="1"/>
        <v>0</v>
      </c>
      <c r="K48" s="60"/>
      <c r="L48" s="72" t="s">
        <v>139</v>
      </c>
    </row>
    <row r="49" spans="1:12" ht="68.25" customHeight="1" x14ac:dyDescent="0.2">
      <c r="A49" s="40">
        <v>40</v>
      </c>
      <c r="B49" s="39" t="s">
        <v>54</v>
      </c>
      <c r="C49" s="72" t="s">
        <v>99</v>
      </c>
      <c r="D49" s="71"/>
      <c r="E49" s="84"/>
      <c r="F49" s="42">
        <f t="shared" si="2"/>
        <v>0</v>
      </c>
      <c r="G49" s="42"/>
      <c r="H49" s="42"/>
      <c r="I49" s="42"/>
      <c r="J49" s="42">
        <f t="shared" si="1"/>
        <v>0</v>
      </c>
      <c r="K49" s="60"/>
      <c r="L49" s="72" t="s">
        <v>139</v>
      </c>
    </row>
    <row r="50" spans="1:12" ht="51" x14ac:dyDescent="0.2">
      <c r="A50" s="40">
        <v>41</v>
      </c>
      <c r="B50" s="39" t="s">
        <v>55</v>
      </c>
      <c r="C50" s="72" t="s">
        <v>99</v>
      </c>
      <c r="D50" s="71"/>
      <c r="E50" s="84"/>
      <c r="F50" s="42">
        <f t="shared" si="2"/>
        <v>0</v>
      </c>
      <c r="G50" s="42"/>
      <c r="H50" s="42"/>
      <c r="I50" s="42"/>
      <c r="J50" s="42">
        <f t="shared" si="1"/>
        <v>0</v>
      </c>
      <c r="K50" s="60"/>
      <c r="L50" s="72" t="s">
        <v>139</v>
      </c>
    </row>
    <row r="51" spans="1:12" ht="51" x14ac:dyDescent="0.2">
      <c r="A51" s="40">
        <v>42</v>
      </c>
      <c r="B51" s="39" t="s">
        <v>56</v>
      </c>
      <c r="C51" s="72" t="s">
        <v>99</v>
      </c>
      <c r="D51" s="71"/>
      <c r="E51" s="84"/>
      <c r="F51" s="42">
        <f t="shared" si="2"/>
        <v>0</v>
      </c>
      <c r="G51" s="42"/>
      <c r="H51" s="42"/>
      <c r="I51" s="42"/>
      <c r="J51" s="42">
        <f t="shared" si="1"/>
        <v>0</v>
      </c>
      <c r="K51" s="60" t="s">
        <v>435</v>
      </c>
      <c r="L51" s="76" t="s">
        <v>436</v>
      </c>
    </row>
    <row r="54" spans="1:12" x14ac:dyDescent="0.2">
      <c r="A54" s="13"/>
      <c r="B54" s="8"/>
      <c r="C54" s="8"/>
      <c r="D54" s="8"/>
      <c r="E54" s="8"/>
      <c r="F54" s="14"/>
      <c r="G54" s="14"/>
      <c r="H54" s="14"/>
      <c r="I54" s="14"/>
      <c r="J54" s="14"/>
      <c r="K54" s="14"/>
      <c r="L54" s="14"/>
    </row>
    <row r="58" spans="1:12" x14ac:dyDescent="0.2">
      <c r="A58" s="13"/>
      <c r="B58" s="8"/>
      <c r="C58" s="8"/>
      <c r="D58" s="8"/>
      <c r="E58" s="8"/>
      <c r="F58" s="14"/>
      <c r="G58" s="14"/>
      <c r="H58" s="14"/>
      <c r="I58" s="14"/>
      <c r="J58" s="14"/>
      <c r="K58" s="14"/>
      <c r="L58" s="14"/>
    </row>
    <row r="61" spans="1:12" x14ac:dyDescent="0.2">
      <c r="A61" s="13"/>
      <c r="B61" s="8"/>
      <c r="C61" s="8"/>
      <c r="D61" s="8"/>
      <c r="E61" s="8"/>
      <c r="F61" s="14"/>
      <c r="G61" s="14"/>
      <c r="H61" s="14"/>
      <c r="I61" s="14"/>
      <c r="J61" s="14"/>
      <c r="K61" s="14"/>
      <c r="L61" s="14"/>
    </row>
    <row r="65" spans="1:12" x14ac:dyDescent="0.2">
      <c r="A65" s="13"/>
      <c r="B65" s="8"/>
      <c r="C65" s="8"/>
      <c r="D65" s="8"/>
      <c r="E65" s="8"/>
      <c r="F65" s="14"/>
      <c r="G65" s="14"/>
      <c r="H65" s="14"/>
      <c r="I65" s="14"/>
      <c r="J65" s="14"/>
      <c r="K65" s="14"/>
      <c r="L65" s="14"/>
    </row>
    <row r="68" spans="1:12" x14ac:dyDescent="0.2">
      <c r="A68" s="13"/>
      <c r="B68" s="8"/>
      <c r="C68" s="8"/>
      <c r="D68" s="8"/>
      <c r="E68" s="8"/>
      <c r="F68" s="14"/>
      <c r="G68" s="14"/>
      <c r="H68" s="14"/>
      <c r="I68" s="14"/>
      <c r="J68" s="14"/>
      <c r="K68" s="14"/>
      <c r="L68" s="14"/>
    </row>
    <row r="72" spans="1:12" x14ac:dyDescent="0.2">
      <c r="A72" s="13"/>
      <c r="B72" s="8"/>
      <c r="C72" s="8"/>
      <c r="D72" s="8"/>
      <c r="E72" s="8"/>
      <c r="F72" s="14"/>
      <c r="G72" s="14"/>
      <c r="H72" s="14"/>
      <c r="I72" s="14"/>
      <c r="J72" s="14"/>
      <c r="K72" s="14"/>
      <c r="L72" s="14"/>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27" r:id="rId1"/>
    <hyperlink ref="K11" r:id="rId2"/>
    <hyperlink ref="K36" r:id="rId3"/>
    <hyperlink ref="K12" r:id="rId4"/>
    <hyperlink ref="K17" r:id="rId5"/>
    <hyperlink ref="K43" r:id="rId6"/>
    <hyperlink ref="L43" r:id="rId7" display="http://rtishevo.sarmo.ru/finansovyy-organ/rtishchevskiy-munitsipalnyy-rayon/2016-god/informatsiya-o-rezultatakh-proverok.php"/>
    <hyperlink ref="K23" r:id="rId8"/>
    <hyperlink ref="K31" r:id="rId9"/>
    <hyperlink ref="K33" r:id="rId10"/>
    <hyperlink ref="K35" r:id="rId11"/>
    <hyperlink ref="K38" r:id="rId12"/>
    <hyperlink ref="K10" r:id="rId13"/>
    <hyperlink ref="K30" r:id="rId14"/>
    <hyperlink ref="K51" r:id="rId15"/>
    <hyperlink ref="K47" r:id="rId16"/>
    <hyperlink ref="K9" r:id="rId17"/>
    <hyperlink ref="K24" r:id="rId18"/>
    <hyperlink ref="K28" r:id="rId19"/>
    <hyperlink ref="K32" r:id="rId20"/>
    <hyperlink ref="K34" r:id="rId21"/>
  </hyperlinks>
  <pageMargins left="0.70866141732283472" right="0.70866141732283472" top="0.35433070866141736" bottom="0.35433070866141736" header="0.31496062992125984" footer="0.31496062992125984"/>
  <pageSetup paperSize="9" scale="50" fitToHeight="4" orientation="landscape" r:id="rId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2.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46EEF7-8045-4DB7-9541-7AF708A6030F}">
  <ds:schemaRefs>
    <ds:schemaRef ds:uri="http://schemas.microsoft.com/sharepoint/events"/>
  </ds:schemaRefs>
</ds:datastoreItem>
</file>

<file path=customXml/itemProps4.xml><?xml version="1.0" encoding="utf-8"?>
<ds:datastoreItem xmlns:ds="http://schemas.openxmlformats.org/officeDocument/2006/customXml" ds:itemID="{DAA45A5E-8BC0-4BC8-A0F9-ED9CB89E47FD}">
  <ds:schemaRefs>
    <ds:schemaRef ds:uri="http://purl.org/dc/dcmitype/"/>
    <ds:schemaRef ds:uri="http://www.w3.org/XML/1998/namespace"/>
    <ds:schemaRef ds:uri="http://schemas.microsoft.com/office/infopath/2007/PartnerControls"/>
    <ds:schemaRef ds:uri="http://purl.org/dc/elements/1.1/"/>
    <ds:schemaRef ds:uri="http://purl.org/dc/terms/"/>
    <ds:schemaRef ds:uri="http://schemas.microsoft.com/office/2006/documentManagement/types"/>
    <ds:schemaRef ds:uri="http://schemas.openxmlformats.org/package/2006/metadata/core-properties"/>
    <ds:schemaRef ds:uri="b1e5bdc4-b57e-4af5-8c56-e26e352185e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23</vt:i4>
      </vt:variant>
    </vt:vector>
  </HeadingPairs>
  <TitlesOfParts>
    <vt:vector size="33"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Параметры</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Потапова</cp:lastModifiedBy>
  <cp:lastPrinted>2016-11-22T14:16:16Z</cp:lastPrinted>
  <dcterms:created xsi:type="dcterms:W3CDTF">2014-03-12T05:40:39Z</dcterms:created>
  <dcterms:modified xsi:type="dcterms:W3CDTF">2016-11-22T11:08:23Z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