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80" yWindow="45" windowWidth="15330" windowHeight="11880" tabRatio="793"/>
  </bookViews>
  <sheets>
    <sheet name="Оценка (Этап I - IV)" sheetId="38" r:id="rId1"/>
    <sheet name="Оценка (Этап IV)" sheetId="12" r:id="rId2"/>
    <sheet name="Методика IV этап" sheetId="25" r:id="rId3"/>
    <sheet name="Показатель 8.1" sheetId="28" r:id="rId4"/>
    <sheet name="Показатель 8.2" sheetId="33" r:id="rId5"/>
    <sheet name="Показатель 9.1" sheetId="14" r:id="rId6"/>
    <sheet name="Показатель 9.2" sheetId="34" r:id="rId7"/>
    <sheet name="Показатель 9.3" sheetId="35" r:id="rId8"/>
    <sheet name="Параметры" sheetId="17" state="hidden" r:id="rId9"/>
  </sheets>
  <externalReferences>
    <externalReference r:id="rId10"/>
  </externalReferences>
  <definedNames>
    <definedName name="_xlnm._FilterDatabase" localSheetId="3" hidden="1">'Показатель 8.1'!$A$1:$K$51</definedName>
    <definedName name="_xlnm._FilterDatabase" localSheetId="4" hidden="1">'Показатель 8.2'!$A$1:$I$52</definedName>
    <definedName name="_xlnm._FilterDatabase" localSheetId="5" hidden="1">'Показатель 9.1'!$A$7:$R$46</definedName>
    <definedName name="_xlnm._FilterDatabase" localSheetId="6" hidden="1">'Показатель 9.2'!$A$7:$T$46</definedName>
    <definedName name="_xlnm._FilterDatabase" localSheetId="7" hidden="1">'Показатель 9.3'!$A$7:$Q$46</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IV)'!$A$1:$F$49</definedName>
    <definedName name="_xlnm.Print_Area" localSheetId="1">'Оценка (Этап IV)'!$A$1:$G$49</definedName>
    <definedName name="_xlnm.Print_Area" localSheetId="3">'Показатель 8.1'!$A$1:$L$51</definedName>
    <definedName name="_xlnm.Print_Area" localSheetId="4">'Показатель 8.2'!$A$1:$J$52</definedName>
    <definedName name="_xlnm.Print_Area" localSheetId="5">'Показатель 9.1'!$A$1:$J$50</definedName>
    <definedName name="_xlnm.Print_Area" localSheetId="6">'Показатель 9.2'!$A$1:$L$50</definedName>
    <definedName name="_xlnm.Print_Area" localSheetId="7">'Показатель 9.3'!$A$1:$I$50</definedName>
    <definedName name="Формат">Параметры!$C$3:$C$4</definedName>
  </definedNames>
  <calcPr calcId="145621"/>
</workbook>
</file>

<file path=xl/calcChain.xml><?xml version="1.0" encoding="utf-8"?>
<calcChain xmlns="http://schemas.openxmlformats.org/spreadsheetml/2006/main">
  <c r="G7" i="12" l="1"/>
  <c r="F7" i="12"/>
  <c r="E7" i="12"/>
  <c r="C7" i="12"/>
  <c r="C5" i="35" l="1"/>
  <c r="C4" i="35"/>
  <c r="A3" i="35"/>
  <c r="F9" i="34"/>
  <c r="F10" i="34"/>
  <c r="F11" i="34"/>
  <c r="F13" i="34"/>
  <c r="F14" i="34"/>
  <c r="F15" i="34"/>
  <c r="F16" i="34"/>
  <c r="F17" i="34"/>
  <c r="F18" i="34"/>
  <c r="F19" i="34"/>
  <c r="F20" i="34"/>
  <c r="F21" i="34"/>
  <c r="F22" i="34"/>
  <c r="F23" i="34"/>
  <c r="F24" i="34"/>
  <c r="F25" i="34"/>
  <c r="F26" i="34"/>
  <c r="F27" i="34"/>
  <c r="F28" i="34"/>
  <c r="F29" i="34"/>
  <c r="F30" i="34"/>
  <c r="F31" i="34"/>
  <c r="F32" i="34"/>
  <c r="F33" i="34"/>
  <c r="F34" i="34"/>
  <c r="F35" i="34"/>
  <c r="F36" i="34"/>
  <c r="F37" i="34"/>
  <c r="F38" i="34"/>
  <c r="F39" i="34"/>
  <c r="F40" i="34"/>
  <c r="F41" i="34"/>
  <c r="F42" i="34"/>
  <c r="F43" i="34"/>
  <c r="F44" i="34"/>
  <c r="F45" i="34"/>
  <c r="F46" i="34"/>
  <c r="F47" i="34"/>
  <c r="F48" i="34"/>
  <c r="F49" i="34"/>
  <c r="F50" i="34"/>
  <c r="F8" i="34"/>
  <c r="C6" i="34"/>
  <c r="C5" i="34"/>
  <c r="C4" i="34"/>
  <c r="A3" i="34"/>
  <c r="C6" i="14"/>
  <c r="C5" i="14"/>
  <c r="C4" i="14"/>
  <c r="A3" i="14"/>
  <c r="E11" i="33"/>
  <c r="E12" i="33"/>
  <c r="E13" i="33"/>
  <c r="E15" i="33"/>
  <c r="E16" i="33"/>
  <c r="E17" i="33"/>
  <c r="E18" i="33"/>
  <c r="E19" i="33"/>
  <c r="E20" i="33"/>
  <c r="E21" i="33"/>
  <c r="E22" i="33"/>
  <c r="E23" i="33"/>
  <c r="E24" i="33"/>
  <c r="E25" i="33"/>
  <c r="E26" i="33"/>
  <c r="E27" i="33"/>
  <c r="E28" i="33"/>
  <c r="E29" i="33"/>
  <c r="E30" i="33"/>
  <c r="E31" i="33"/>
  <c r="E32" i="33"/>
  <c r="E33" i="33"/>
  <c r="E34" i="33"/>
  <c r="E35" i="33"/>
  <c r="E36" i="33"/>
  <c r="E37" i="33"/>
  <c r="E38" i="33"/>
  <c r="E39" i="33"/>
  <c r="E40" i="33"/>
  <c r="E41" i="33"/>
  <c r="E42" i="33"/>
  <c r="E43" i="33"/>
  <c r="E44" i="33"/>
  <c r="E45" i="33"/>
  <c r="E46" i="33"/>
  <c r="E47" i="33"/>
  <c r="E48" i="33"/>
  <c r="E49" i="33"/>
  <c r="E50" i="33"/>
  <c r="E51" i="33"/>
  <c r="E52" i="33"/>
  <c r="E10" i="33"/>
  <c r="H10" i="33" s="1"/>
  <c r="D7" i="12" s="1"/>
  <c r="C8" i="33"/>
  <c r="C7" i="33"/>
  <c r="C6" i="33"/>
  <c r="C5" i="33"/>
  <c r="C4" i="33"/>
  <c r="A3" i="33"/>
  <c r="F10" i="28"/>
  <c r="F11" i="28"/>
  <c r="F12" i="28"/>
  <c r="F14" i="28"/>
  <c r="F15" i="28"/>
  <c r="F16" i="28"/>
  <c r="F17" i="28"/>
  <c r="F18" i="28"/>
  <c r="F19" i="28"/>
  <c r="F20" i="28"/>
  <c r="F21" i="28"/>
  <c r="F22" i="28"/>
  <c r="F23" i="28"/>
  <c r="F24" i="28"/>
  <c r="F25" i="28"/>
  <c r="F26" i="28"/>
  <c r="F27" i="28"/>
  <c r="F28" i="28"/>
  <c r="F29" i="28"/>
  <c r="F30" i="28"/>
  <c r="F31" i="28"/>
  <c r="F32" i="28"/>
  <c r="F33" i="28"/>
  <c r="F34" i="28"/>
  <c r="F35" i="28"/>
  <c r="F36" i="28"/>
  <c r="F37" i="28"/>
  <c r="F38" i="28"/>
  <c r="F39" i="28"/>
  <c r="F40" i="28"/>
  <c r="F41" i="28"/>
  <c r="F42" i="28"/>
  <c r="F43" i="28"/>
  <c r="F44" i="28"/>
  <c r="F45" i="28"/>
  <c r="F46" i="28"/>
  <c r="F47" i="28"/>
  <c r="F48" i="28"/>
  <c r="F49" i="28"/>
  <c r="F50" i="28"/>
  <c r="F51" i="28"/>
  <c r="F9" i="28"/>
  <c r="C7" i="28"/>
  <c r="C6" i="28"/>
  <c r="C5" i="28"/>
  <c r="C4" i="28"/>
  <c r="A3" i="28"/>
  <c r="B5" i="38" l="1"/>
  <c r="G5" i="12" l="1"/>
  <c r="F5" i="12"/>
  <c r="E5" i="12"/>
  <c r="D5" i="12"/>
  <c r="C5" i="12"/>
  <c r="G3" i="12"/>
  <c r="F3" i="12"/>
  <c r="E3" i="12"/>
  <c r="D3" i="12"/>
  <c r="C3" i="12"/>
  <c r="C6" i="35"/>
  <c r="E21" i="35"/>
  <c r="G21" i="35" s="1"/>
  <c r="G20" i="12" s="1"/>
  <c r="E13" i="35" l="1"/>
  <c r="G13" i="35" s="1"/>
  <c r="G12" i="12" s="1"/>
  <c r="E50" i="35"/>
  <c r="G50" i="35" s="1"/>
  <c r="G49" i="12" s="1"/>
  <c r="E43" i="35"/>
  <c r="G43" i="35" s="1"/>
  <c r="G42" i="12" s="1"/>
  <c r="E34" i="35"/>
  <c r="G34" i="35" s="1"/>
  <c r="G33" i="12" s="1"/>
  <c r="E28" i="35"/>
  <c r="G28" i="35" s="1"/>
  <c r="G27" i="12" s="1"/>
  <c r="E27" i="35"/>
  <c r="G27" i="35" s="1"/>
  <c r="G26" i="12" s="1"/>
  <c r="E20" i="35"/>
  <c r="G20" i="35" s="1"/>
  <c r="G19" i="12" s="1"/>
  <c r="E9" i="35"/>
  <c r="G9" i="35" s="1"/>
  <c r="G8" i="12" s="1"/>
  <c r="E44" i="35"/>
  <c r="G44" i="35" s="1"/>
  <c r="G43" i="12" s="1"/>
  <c r="E26" i="35"/>
  <c r="G26" i="35" s="1"/>
  <c r="G25" i="12" s="1"/>
  <c r="E42" i="35"/>
  <c r="G42" i="35" s="1"/>
  <c r="G41" i="12" s="1"/>
  <c r="E19" i="35"/>
  <c r="G19" i="35" s="1"/>
  <c r="G18" i="12" s="1"/>
  <c r="E36" i="35"/>
  <c r="G36" i="35" s="1"/>
  <c r="G35" i="12" s="1"/>
  <c r="E18" i="35"/>
  <c r="G18" i="35" s="1"/>
  <c r="G17" i="12" s="1"/>
  <c r="E35" i="35"/>
  <c r="G35" i="35" s="1"/>
  <c r="G34" i="12" s="1"/>
  <c r="E48" i="35"/>
  <c r="G48" i="35" s="1"/>
  <c r="G47" i="12" s="1"/>
  <c r="E32" i="35"/>
  <c r="G32" i="35" s="1"/>
  <c r="G31" i="12" s="1"/>
  <c r="E16" i="35"/>
  <c r="G16" i="35" s="1"/>
  <c r="G15" i="12" s="1"/>
  <c r="E15" i="35"/>
  <c r="G15" i="35" s="1"/>
  <c r="G14" i="12" s="1"/>
  <c r="E49" i="35"/>
  <c r="G49" i="35" s="1"/>
  <c r="G48" i="12" s="1"/>
  <c r="E41" i="35"/>
  <c r="G41" i="35" s="1"/>
  <c r="G40" i="12" s="1"/>
  <c r="E33" i="35"/>
  <c r="G33" i="35" s="1"/>
  <c r="G32" i="12" s="1"/>
  <c r="E25" i="35"/>
  <c r="G25" i="35" s="1"/>
  <c r="G24" i="12" s="1"/>
  <c r="E17" i="35"/>
  <c r="G17" i="35" s="1"/>
  <c r="G16" i="12" s="1"/>
  <c r="E40" i="35"/>
  <c r="G40" i="35" s="1"/>
  <c r="G39" i="12" s="1"/>
  <c r="E24" i="35"/>
  <c r="G24" i="35" s="1"/>
  <c r="G23" i="12" s="1"/>
  <c r="E47" i="35"/>
  <c r="G47" i="35" s="1"/>
  <c r="G46" i="12" s="1"/>
  <c r="E31" i="35"/>
  <c r="G31" i="35" s="1"/>
  <c r="G30" i="12" s="1"/>
  <c r="J21" i="34"/>
  <c r="F20" i="12" s="1"/>
  <c r="E11" i="35"/>
  <c r="G11" i="35" s="1"/>
  <c r="G10" i="12" s="1"/>
  <c r="E46" i="35"/>
  <c r="G46" i="35" s="1"/>
  <c r="G45" i="12" s="1"/>
  <c r="E38" i="35"/>
  <c r="G38" i="35" s="1"/>
  <c r="G37" i="12" s="1"/>
  <c r="E30" i="35"/>
  <c r="G30" i="35" s="1"/>
  <c r="G29" i="12" s="1"/>
  <c r="E22" i="35"/>
  <c r="G22" i="35" s="1"/>
  <c r="G21" i="12" s="1"/>
  <c r="E14" i="35"/>
  <c r="G14" i="35" s="1"/>
  <c r="G13" i="12" s="1"/>
  <c r="E8" i="35"/>
  <c r="G8" i="35" s="1"/>
  <c r="E39" i="35"/>
  <c r="G39" i="35" s="1"/>
  <c r="G38" i="12" s="1"/>
  <c r="E23" i="35"/>
  <c r="G23" i="35" s="1"/>
  <c r="G22" i="12" s="1"/>
  <c r="E10" i="35"/>
  <c r="G10" i="35" s="1"/>
  <c r="G9" i="12" s="1"/>
  <c r="E45" i="35"/>
  <c r="G45" i="35" s="1"/>
  <c r="G44" i="12" s="1"/>
  <c r="E37" i="35"/>
  <c r="G37" i="35" s="1"/>
  <c r="G36" i="12" s="1"/>
  <c r="E29" i="35"/>
  <c r="G29" i="35" s="1"/>
  <c r="G28" i="12" s="1"/>
  <c r="J42" i="34"/>
  <c r="F41" i="12" s="1"/>
  <c r="J18" i="34"/>
  <c r="F17" i="12" s="1"/>
  <c r="J49" i="34"/>
  <c r="F48" i="12" s="1"/>
  <c r="J33" i="34"/>
  <c r="F32" i="12" s="1"/>
  <c r="J25" i="34"/>
  <c r="F24" i="12" s="1"/>
  <c r="J48" i="34"/>
  <c r="F47" i="12" s="1"/>
  <c r="J32" i="34"/>
  <c r="F31" i="12" s="1"/>
  <c r="J16" i="34"/>
  <c r="F15" i="12" s="1"/>
  <c r="J8" i="34"/>
  <c r="J47" i="34"/>
  <c r="F46" i="12" s="1"/>
  <c r="J23" i="34"/>
  <c r="F22" i="12" s="1"/>
  <c r="J9" i="34"/>
  <c r="F8" i="12" s="1"/>
  <c r="J44" i="34"/>
  <c r="F43" i="12" s="1"/>
  <c r="J36" i="34"/>
  <c r="F35" i="12" s="1"/>
  <c r="J28" i="34"/>
  <c r="F27" i="12" s="1"/>
  <c r="J20" i="34"/>
  <c r="F19" i="12" s="1"/>
  <c r="J13" i="34"/>
  <c r="F12" i="12" s="1"/>
  <c r="J43" i="34"/>
  <c r="F42" i="12" s="1"/>
  <c r="J35" i="34"/>
  <c r="F34" i="12" s="1"/>
  <c r="J27" i="34"/>
  <c r="F26" i="12" s="1"/>
  <c r="J19" i="34"/>
  <c r="F18" i="12" s="1"/>
  <c r="J50" i="34"/>
  <c r="F49" i="12" s="1"/>
  <c r="J34" i="34"/>
  <c r="F33" i="12" s="1"/>
  <c r="J26" i="34"/>
  <c r="F25" i="12" s="1"/>
  <c r="J41" i="34"/>
  <c r="F40" i="12" s="1"/>
  <c r="J17" i="34"/>
  <c r="F16" i="12" s="1"/>
  <c r="J40" i="34"/>
  <c r="F39" i="12" s="1"/>
  <c r="J24" i="34"/>
  <c r="F23" i="12" s="1"/>
  <c r="J39" i="34"/>
  <c r="F38" i="12" s="1"/>
  <c r="J31" i="34"/>
  <c r="F30" i="12" s="1"/>
  <c r="J15" i="34"/>
  <c r="F14" i="12" s="1"/>
  <c r="J11" i="34"/>
  <c r="F10" i="12" s="1"/>
  <c r="J46" i="34"/>
  <c r="F45" i="12" s="1"/>
  <c r="J38" i="34"/>
  <c r="F37" i="12" s="1"/>
  <c r="J30" i="34"/>
  <c r="F29" i="12" s="1"/>
  <c r="J22" i="34"/>
  <c r="F21" i="12" s="1"/>
  <c r="J14" i="34"/>
  <c r="F13" i="12" s="1"/>
  <c r="J10" i="34"/>
  <c r="F9" i="12" s="1"/>
  <c r="J45" i="34"/>
  <c r="F44" i="12" s="1"/>
  <c r="J37" i="34"/>
  <c r="F36" i="12" s="1"/>
  <c r="J29" i="34"/>
  <c r="F28" i="12" s="1"/>
  <c r="J15" i="28"/>
  <c r="C13" i="12" s="1"/>
  <c r="C17" i="25"/>
  <c r="C5" i="25"/>
  <c r="C30" i="25" s="1"/>
  <c r="J28" i="28" l="1"/>
  <c r="C26" i="12" s="1"/>
  <c r="J36" i="28"/>
  <c r="C34" i="12" s="1"/>
  <c r="E18" i="14"/>
  <c r="H18" i="14" s="1"/>
  <c r="E17" i="12" s="1"/>
  <c r="E26" i="14"/>
  <c r="H26" i="14" s="1"/>
  <c r="E25" i="12" s="1"/>
  <c r="E34" i="14"/>
  <c r="H34" i="14" s="1"/>
  <c r="E33" i="12" s="1"/>
  <c r="E42" i="14"/>
  <c r="H42" i="14" s="1"/>
  <c r="E41" i="12" s="1"/>
  <c r="E50" i="14"/>
  <c r="H50" i="14" s="1"/>
  <c r="E49" i="12" s="1"/>
  <c r="E20" i="14"/>
  <c r="H20" i="14" s="1"/>
  <c r="E19" i="12" s="1"/>
  <c r="E28" i="14"/>
  <c r="H28" i="14" s="1"/>
  <c r="E27" i="12" s="1"/>
  <c r="E44" i="14"/>
  <c r="H44" i="14" s="1"/>
  <c r="E43" i="12" s="1"/>
  <c r="E9" i="14"/>
  <c r="H9" i="14" s="1"/>
  <c r="E8" i="12" s="1"/>
  <c r="E47" i="14"/>
  <c r="H47" i="14" s="1"/>
  <c r="E46" i="12" s="1"/>
  <c r="E25" i="14"/>
  <c r="H25" i="14" s="1"/>
  <c r="E24" i="12" s="1"/>
  <c r="E41" i="14"/>
  <c r="H41" i="14" s="1"/>
  <c r="E40" i="12" s="1"/>
  <c r="E19" i="14"/>
  <c r="H19" i="14" s="1"/>
  <c r="E18" i="12" s="1"/>
  <c r="E27" i="14"/>
  <c r="H27" i="14" s="1"/>
  <c r="E26" i="12" s="1"/>
  <c r="E35" i="14"/>
  <c r="H35" i="14" s="1"/>
  <c r="E34" i="12" s="1"/>
  <c r="E43" i="14"/>
  <c r="H43" i="14" s="1"/>
  <c r="E42" i="12" s="1"/>
  <c r="E13" i="14"/>
  <c r="H13" i="14" s="1"/>
  <c r="E12" i="12" s="1"/>
  <c r="E21" i="14"/>
  <c r="H21" i="14" s="1"/>
  <c r="E20" i="12" s="1"/>
  <c r="E29" i="14"/>
  <c r="H29" i="14" s="1"/>
  <c r="E28" i="12" s="1"/>
  <c r="E37" i="14"/>
  <c r="H37" i="14" s="1"/>
  <c r="E36" i="12" s="1"/>
  <c r="E45" i="14"/>
  <c r="H45" i="14" s="1"/>
  <c r="E44" i="12" s="1"/>
  <c r="E10" i="14"/>
  <c r="H10" i="14" s="1"/>
  <c r="E9" i="12" s="1"/>
  <c r="E14" i="14"/>
  <c r="H14" i="14" s="1"/>
  <c r="E13" i="12" s="1"/>
  <c r="E30" i="14"/>
  <c r="H30" i="14" s="1"/>
  <c r="E29" i="12" s="1"/>
  <c r="E46" i="14"/>
  <c r="H46" i="14" s="1"/>
  <c r="E45" i="12" s="1"/>
  <c r="E11" i="14"/>
  <c r="H11" i="14" s="1"/>
  <c r="E10" i="12" s="1"/>
  <c r="E15" i="14"/>
  <c r="H15" i="14" s="1"/>
  <c r="E14" i="12" s="1"/>
  <c r="E23" i="14"/>
  <c r="H23" i="14" s="1"/>
  <c r="E22" i="12" s="1"/>
  <c r="E31" i="14"/>
  <c r="H31" i="14" s="1"/>
  <c r="E30" i="12" s="1"/>
  <c r="E39" i="14"/>
  <c r="H39" i="14" s="1"/>
  <c r="E38" i="12" s="1"/>
  <c r="E8" i="14"/>
  <c r="H8" i="14" s="1"/>
  <c r="E16" i="14"/>
  <c r="H16" i="14" s="1"/>
  <c r="E15" i="12" s="1"/>
  <c r="E24" i="14"/>
  <c r="H24" i="14" s="1"/>
  <c r="E23" i="12" s="1"/>
  <c r="E32" i="14"/>
  <c r="H32" i="14" s="1"/>
  <c r="E31" i="12" s="1"/>
  <c r="E40" i="14"/>
  <c r="H40" i="14" s="1"/>
  <c r="E39" i="12" s="1"/>
  <c r="E48" i="14"/>
  <c r="H48" i="14" s="1"/>
  <c r="E47" i="12" s="1"/>
  <c r="E33" i="14"/>
  <c r="H33" i="14" s="1"/>
  <c r="E32" i="12" s="1"/>
  <c r="E49" i="14"/>
  <c r="H49" i="14" s="1"/>
  <c r="E48" i="12" s="1"/>
  <c r="E36" i="14"/>
  <c r="H36" i="14" s="1"/>
  <c r="E35" i="12" s="1"/>
  <c r="E22" i="14"/>
  <c r="H22" i="14" s="1"/>
  <c r="E21" i="12" s="1"/>
  <c r="E38" i="14"/>
  <c r="H38" i="14" s="1"/>
  <c r="E37" i="12" s="1"/>
  <c r="E17" i="14"/>
  <c r="H17" i="14" s="1"/>
  <c r="E16" i="12" s="1"/>
  <c r="J14" i="28"/>
  <c r="C12" i="12" s="1"/>
  <c r="J44" i="28"/>
  <c r="C42" i="12" s="1"/>
  <c r="H16" i="33"/>
  <c r="D13" i="12" s="1"/>
  <c r="H24" i="33"/>
  <c r="D21" i="12" s="1"/>
  <c r="H32" i="33"/>
  <c r="D29" i="12" s="1"/>
  <c r="H40" i="33"/>
  <c r="D37" i="12" s="1"/>
  <c r="H48" i="33"/>
  <c r="D45" i="12" s="1"/>
  <c r="H13" i="33"/>
  <c r="D10" i="12" s="1"/>
  <c r="H17" i="33"/>
  <c r="D14" i="12" s="1"/>
  <c r="H25" i="33"/>
  <c r="D22" i="12" s="1"/>
  <c r="H33" i="33"/>
  <c r="D30" i="12" s="1"/>
  <c r="H41" i="33"/>
  <c r="D38" i="12" s="1"/>
  <c r="H49" i="33"/>
  <c r="D46" i="12" s="1"/>
  <c r="H18" i="33"/>
  <c r="D15" i="12" s="1"/>
  <c r="H26" i="33"/>
  <c r="D23" i="12" s="1"/>
  <c r="H34" i="33"/>
  <c r="D31" i="12" s="1"/>
  <c r="H42" i="33"/>
  <c r="D39" i="12" s="1"/>
  <c r="H50" i="33"/>
  <c r="D47" i="12" s="1"/>
  <c r="H19" i="33"/>
  <c r="D16" i="12" s="1"/>
  <c r="H27" i="33"/>
  <c r="D24" i="12" s="1"/>
  <c r="H35" i="33"/>
  <c r="D32" i="12" s="1"/>
  <c r="H43" i="33"/>
  <c r="D40" i="12" s="1"/>
  <c r="H51" i="33"/>
  <c r="D48" i="12" s="1"/>
  <c r="H20" i="33"/>
  <c r="D17" i="12" s="1"/>
  <c r="H28" i="33"/>
  <c r="D25" i="12" s="1"/>
  <c r="H36" i="33"/>
  <c r="D33" i="12" s="1"/>
  <c r="H44" i="33"/>
  <c r="D41" i="12" s="1"/>
  <c r="H52" i="33"/>
  <c r="D49" i="12" s="1"/>
  <c r="H21" i="33"/>
  <c r="D18" i="12" s="1"/>
  <c r="H29" i="33"/>
  <c r="D26" i="12" s="1"/>
  <c r="H37" i="33"/>
  <c r="D34" i="12" s="1"/>
  <c r="H45" i="33"/>
  <c r="D42" i="12" s="1"/>
  <c r="H15" i="33"/>
  <c r="D12" i="12" s="1"/>
  <c r="H22" i="33"/>
  <c r="D19" i="12" s="1"/>
  <c r="H30" i="33"/>
  <c r="D27" i="12" s="1"/>
  <c r="H38" i="33"/>
  <c r="D35" i="12" s="1"/>
  <c r="H46" i="33"/>
  <c r="D43" i="12" s="1"/>
  <c r="H11" i="33"/>
  <c r="D8" i="12" s="1"/>
  <c r="H23" i="33"/>
  <c r="D20" i="12" s="1"/>
  <c r="H31" i="33"/>
  <c r="D28" i="12" s="1"/>
  <c r="H39" i="33"/>
  <c r="D36" i="12" s="1"/>
  <c r="H47" i="33"/>
  <c r="D44" i="12" s="1"/>
  <c r="H12" i="33"/>
  <c r="D9" i="12" s="1"/>
  <c r="J46" i="28"/>
  <c r="C44" i="12" s="1"/>
  <c r="J38" i="28"/>
  <c r="C36" i="12" s="1"/>
  <c r="J30" i="28"/>
  <c r="C28" i="12" s="1"/>
  <c r="J22" i="28"/>
  <c r="C20" i="12" s="1"/>
  <c r="J45" i="28"/>
  <c r="C43" i="12" s="1"/>
  <c r="J37" i="28"/>
  <c r="C35" i="12" s="1"/>
  <c r="J29" i="28"/>
  <c r="C27" i="12" s="1"/>
  <c r="J21" i="28"/>
  <c r="C19" i="12" s="1"/>
  <c r="J49" i="28"/>
  <c r="C47" i="12" s="1"/>
  <c r="J41" i="28"/>
  <c r="C39" i="12" s="1"/>
  <c r="J33" i="28"/>
  <c r="C31" i="12" s="1"/>
  <c r="J25" i="28"/>
  <c r="C23" i="12" s="1"/>
  <c r="J17" i="28"/>
  <c r="C15" i="12" s="1"/>
  <c r="J42" i="28"/>
  <c r="C40" i="12" s="1"/>
  <c r="J26" i="28"/>
  <c r="C24" i="12" s="1"/>
  <c r="J48" i="28"/>
  <c r="C46" i="12" s="1"/>
  <c r="J40" i="28"/>
  <c r="C38" i="12" s="1"/>
  <c r="J32" i="28"/>
  <c r="C30" i="12" s="1"/>
  <c r="J24" i="28"/>
  <c r="C22" i="12" s="1"/>
  <c r="J16" i="28"/>
  <c r="C14" i="12" s="1"/>
  <c r="J20" i="28"/>
  <c r="C18" i="12" s="1"/>
  <c r="J51" i="28"/>
  <c r="C49" i="12" s="1"/>
  <c r="J43" i="28"/>
  <c r="C41" i="12" s="1"/>
  <c r="J35" i="28"/>
  <c r="C33" i="12" s="1"/>
  <c r="J27" i="28"/>
  <c r="C25" i="12" s="1"/>
  <c r="J19" i="28"/>
  <c r="C17" i="12" s="1"/>
  <c r="J50" i="28"/>
  <c r="C48" i="12" s="1"/>
  <c r="J34" i="28"/>
  <c r="C32" i="12" s="1"/>
  <c r="J18" i="28"/>
  <c r="C16" i="12" s="1"/>
  <c r="J47" i="28"/>
  <c r="C45" i="12" s="1"/>
  <c r="J39" i="28"/>
  <c r="C37" i="12" s="1"/>
  <c r="J31" i="28"/>
  <c r="C29" i="12" s="1"/>
  <c r="J23" i="28"/>
  <c r="C21" i="12" s="1"/>
  <c r="J12" i="28" l="1"/>
  <c r="C10" i="12" s="1"/>
  <c r="J11" i="28"/>
  <c r="C9" i="12" s="1"/>
  <c r="J10" i="28"/>
  <c r="C8" i="12" s="1"/>
  <c r="J9" i="28"/>
  <c r="B5" i="12" l="1"/>
  <c r="B16" i="12" l="1"/>
  <c r="B12" i="12"/>
  <c r="B8" i="12"/>
  <c r="B24" i="12"/>
  <c r="B49" i="12"/>
  <c r="B18" i="12"/>
  <c r="B13" i="12"/>
  <c r="B21" i="12"/>
  <c r="B20" i="12"/>
  <c r="B15" i="12"/>
  <c r="B48" i="12"/>
  <c r="B14" i="12"/>
  <c r="B17" i="12"/>
  <c r="B19" i="12"/>
  <c r="B23" i="12"/>
  <c r="B25" i="12"/>
  <c r="B26" i="12"/>
  <c r="B22" i="12"/>
  <c r="B7" i="12"/>
  <c r="B22" i="38" l="1"/>
  <c r="B49" i="38"/>
  <c r="B48" i="38"/>
  <c r="B17" i="38"/>
  <c r="B26" i="38"/>
  <c r="B25" i="38"/>
  <c r="B7" i="38"/>
  <c r="B8" i="38"/>
  <c r="B24" i="38"/>
  <c r="B23" i="38"/>
  <c r="B21" i="38"/>
  <c r="B20" i="38"/>
  <c r="B19" i="38"/>
  <c r="B18" i="38"/>
  <c r="B16" i="38"/>
  <c r="B15" i="38"/>
  <c r="B14" i="38"/>
  <c r="B13" i="38"/>
  <c r="B12" i="38"/>
  <c r="B38" i="12"/>
  <c r="B47" i="12"/>
  <c r="B9" i="12"/>
  <c r="B10" i="12"/>
  <c r="B46" i="12"/>
  <c r="B10" i="38" l="1"/>
  <c r="B47" i="38"/>
  <c r="B46" i="38"/>
  <c r="B38" i="38"/>
  <c r="B9" i="38"/>
  <c r="B42" i="12"/>
  <c r="B31" i="12"/>
  <c r="B27" i="12"/>
  <c r="B28" i="12"/>
  <c r="B44" i="12"/>
  <c r="B30" i="12"/>
  <c r="B40" i="12"/>
  <c r="B33" i="12"/>
  <c r="B33" i="38" s="1"/>
  <c r="B39" i="12"/>
  <c r="B36" i="12"/>
  <c r="B34" i="12"/>
  <c r="B43" i="12"/>
  <c r="B41" i="12"/>
  <c r="B32" i="12"/>
  <c r="B29" i="12"/>
  <c r="B37" i="12"/>
  <c r="B45" i="12"/>
  <c r="B35" i="12"/>
  <c r="B45" i="38" l="1"/>
  <c r="B44" i="38"/>
  <c r="B43" i="38"/>
  <c r="B42" i="38"/>
  <c r="B41" i="38"/>
  <c r="B40" i="38"/>
  <c r="B39" i="38"/>
  <c r="B37" i="38"/>
  <c r="B36" i="38"/>
  <c r="B35" i="38"/>
  <c r="B34" i="38"/>
  <c r="B32" i="38"/>
  <c r="B31" i="38"/>
  <c r="B30" i="38"/>
  <c r="B29" i="38"/>
  <c r="B28" i="38"/>
  <c r="B27" i="38"/>
</calcChain>
</file>

<file path=xl/sharedStrings.xml><?xml version="1.0" encoding="utf-8"?>
<sst xmlns="http://schemas.openxmlformats.org/spreadsheetml/2006/main" count="1101" uniqueCount="391">
  <si>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</si>
  <si>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</si>
  <si>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</si>
  <si>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</si>
  <si>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</si>
  <si>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</si>
  <si>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</si>
  <si>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</si>
  <si>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</si>
  <si>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</si>
  <si>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</si>
  <si>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</si>
  <si>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</si>
  <si>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</si>
  <si>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</si>
  <si>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</si>
  <si>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Формат
(указать формат документа)</t>
  </si>
  <si>
    <t>Комментарий:</t>
  </si>
  <si>
    <t>затруднен-ный поиск</t>
  </si>
  <si>
    <t>Городскте округа</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</si>
  <si>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</si>
  <si>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</si>
  <si>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</si>
  <si>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</si>
  <si>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</si>
  <si>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</si>
  <si>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</si>
  <si>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</si>
  <si>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</si>
  <si>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</si>
  <si>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</si>
  <si>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</si>
  <si>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</si>
  <si>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</si>
  <si>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</si>
  <si>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</si>
  <si>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</si>
  <si>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</si>
  <si>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</si>
  <si>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</si>
  <si>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</si>
  <si>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</si>
  <si>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</si>
  <si>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</si>
  <si>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</si>
  <si>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</si>
  <si>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</si>
  <si>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</si>
  <si>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</si>
  <si>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</si>
  <si>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</si>
  <si>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</si>
  <si>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</si>
  <si>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</si>
  <si>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</si>
  <si>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</si>
  <si>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</si>
  <si>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</si>
  <si>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</si>
  <si>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</si>
  <si>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</si>
  <si>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</si>
  <si>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</si>
  <si>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</si>
  <si>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</si>
  <si>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Максимальный балл</t>
  </si>
  <si>
    <t>Итого по III этапу</t>
  </si>
  <si>
    <t>Дергачевский</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</si>
  <si>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</si>
  <si>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Итого по II этапу</t>
  </si>
  <si>
    <t>Итого по I этапу</t>
  </si>
  <si>
    <t xml:space="preserve">Оценка муниципальных образований по I - IV этапам </t>
  </si>
  <si>
    <t>Итого по IV этапу</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</si>
  <si>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</si>
  <si>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</si>
  <si>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8.</t>
  </si>
  <si>
    <t xml:space="preserve">Проект бюджета муниципального образования </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</si>
  <si>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</si>
  <si>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</si>
  <si>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8.1</t>
  </si>
  <si>
    <t>8.2</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</si>
  <si>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</si>
  <si>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</si>
  <si>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</si>
  <si>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</si>
  <si>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6) сведения о планируемых объемах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</si>
  <si>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</si>
  <si>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</si>
  <si>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</si>
  <si>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</si>
  <si>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</si>
  <si>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</si>
  <si>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</si>
  <si>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</si>
  <si>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</si>
  <si>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</si>
  <si>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</si>
  <si>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</si>
  <si>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</si>
  <si>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</si>
  <si>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</si>
  <si>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</si>
  <si>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</si>
  <si>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Предоставление органами местного самоуправления муниципального образования возможности для граждан в электронном виде задать вопрос, направить отзыв и (или) предложение по бюджетной тематике</t>
  </si>
  <si>
    <t xml:space="preserve">В целях оценки показателя учитывается наличие на портале (сайте) возможности направить вопрос, отзыв и (или) предложение по бюджетной тематике в электронном виде - через контекстное меню (не прибегая к помощи почтовых агентов, дополнительных программ).
</t>
  </si>
  <si>
    <t>Данная возможность предоставлена</t>
  </si>
  <si>
    <t>Данная возможность отсутствует</t>
  </si>
  <si>
    <t>Итого баллов на IV этапе</t>
  </si>
  <si>
    <t xml:space="preserve">8.1. Проект решения о бюджете муниципального образования </t>
  </si>
  <si>
    <t>Оценка показателя 8.1</t>
  </si>
  <si>
    <t>Оценка показателя 8.2</t>
  </si>
  <si>
    <t>Оценка показателя 9.1</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</si>
  <si>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</si>
  <si>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</si>
  <si>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9.2</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</si>
  <si>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</si>
  <si>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9.3. Возможность для граждан в электронном виде задать вопрос, направить отзыв и (или) предложение по бюджетной тематике</t>
  </si>
  <si>
    <t>Оценка показателя 9.3</t>
  </si>
  <si>
    <t>затрудненный поиск</t>
  </si>
  <si>
    <t>Word</t>
  </si>
  <si>
    <t>PDF</t>
  </si>
  <si>
    <t>http://saratovmer.ru/priemnaya/mail/</t>
  </si>
  <si>
    <t>http://www.zatosvetly.ru/city/economics_amp_finance/byudzhet-gorodskogo-okruga/byudzhet-dlya-grazhdan/</t>
  </si>
  <si>
    <t>Лишняя архивация одного файла</t>
  </si>
  <si>
    <t>Опубликован не в составе материалов к проекту решения о бюджете муниципального образования на очередной финансовый год</t>
  </si>
  <si>
    <t>В документе отсутствует подпись должностного лица. Не соблюден формат размещения официального документа.</t>
  </si>
  <si>
    <t>Word, Ехсеl</t>
  </si>
  <si>
    <t>Информационное сообщение не содержит информацию о порядке проведения и определения результатов публичных слушаний, а также о том, где можно ознакомиться с проектом решения о бюджете на очередной финансовый год.</t>
  </si>
  <si>
    <t>http://zatoshihany.ru/feedback/index.php</t>
  </si>
  <si>
    <t>Оцениваемая ссылка не была предоставлена.</t>
  </si>
  <si>
    <t>http://algay.sarmo.ru/internet-priemnaya.php</t>
  </si>
  <si>
    <t xml:space="preserve">Не соблюден формат размещения текстовой части и приложений к решению. </t>
  </si>
  <si>
    <t>Не опубликован итоговый документ (решение/протокол), принятый по результатам публичных слушаний.</t>
  </si>
  <si>
    <t>Web, Word</t>
  </si>
  <si>
    <t>http://bkarabulak.sarmo.ru/index.php?option=com_content&amp;view=article&amp;id=3965&amp;Itemid=312</t>
  </si>
  <si>
    <t>http://adm-baltay.ru/priem-obrashheniy-i-kontaktyi/obratnaya-svyaz/</t>
  </si>
  <si>
    <t>На сайте информация не опубликована.</t>
  </si>
  <si>
    <t>http://вольск.рф/?page_id=28630</t>
  </si>
  <si>
    <t>http://voskresensk64.ru/administration/izveshcheniya-i-uvedomleniya/index.php</t>
  </si>
  <si>
    <t>JPG</t>
  </si>
  <si>
    <t>http://voskresensk64.ru/feedback/new.php</t>
  </si>
  <si>
    <t>http://dergachi.sarmo.ru/sobranie-dergachevskogo-munitsipalnogo-rayona/proekty-sobraniya-dergachevskogo-munitsipalnogo-rayona/</t>
  </si>
  <si>
    <t xml:space="preserve">Лишняя общая папка в архиве, 6 кликов до документа </t>
  </si>
  <si>
    <t>http://dergachi.sarmo.ru/byudzhet-dlya-grazhdan/</t>
  </si>
  <si>
    <t>http://duhovnitskoe.sarmo.ru/obrashcheniya/internet-priemnaya/</t>
  </si>
  <si>
    <t>http://duhovnitskoe.sarmo.ru/publichnye-slushaniya/</t>
  </si>
  <si>
    <t>http://ekaterinovka.sarmo.ru/byudzhet-dlya-grazhdan/</t>
  </si>
  <si>
    <t>http://ershov.sarmo.ru/byudzhet-i-finansy/byudzhet-dlya-grazhdan/</t>
  </si>
  <si>
    <t>http://ershov.sarmo.ru/internet-priemnaya.php</t>
  </si>
  <si>
    <t>http://ivanteevka.sarmo.ru/obrashcheniya/internet-priemnaya/</t>
  </si>
  <si>
    <t>http://kalininsk.sarmo.ru/internet-priemnaya/index.php</t>
  </si>
  <si>
    <t>http://kalininsk.sarmo.ru/predstavitelnyy-organ-munitsipalnogo-rayona/dokumenty-normativnye-akty/</t>
  </si>
  <si>
    <t>http://kalininsk.sarmo.ru/predstavitelnyy-organ-munitsipalnogo-rayona/proekty-informatsiya/</t>
  </si>
  <si>
    <t>http://krasnoarmeysk.sarmo.ru/internet-priemnaya/</t>
  </si>
  <si>
    <t>http://krasnoarmeysk.sarmo.ru/krasnoarmeyskiy-rayon/byudzhet/reshenie-o-byudzhete-krasnoarmeyskogo-munitsipalnogo-rayona/</t>
  </si>
  <si>
    <t>http://krasnoarmeysk.sarmo.ru/krasnoarmeyskiy-rayon/byudzhet/byudzhet-dlya-grazhdan/</t>
  </si>
  <si>
    <t>http://krasnoarmeysk.sarmo.ru/predstavitelnyy-organ/resheniya-sobraniya-deputatov/</t>
  </si>
  <si>
    <t>http://krasny-kut.ru/obraweniya_grazhdan/lektronnaya_priemnaya/</t>
  </si>
  <si>
    <t>http://gornyi.sarmo.ru/index.php?option=com_aicontactsafe&amp;view=message&amp;layout=message&amp;pf=1&amp;Itemid=249</t>
  </si>
  <si>
    <t>http://gornyi.sarmo.ru/index.php?option=com_content&amp;view=article&amp;id=1105:2014-05-20-10-48-44&amp;catid=34:%D0%9E%D1%81%D0%BD%D0%BE%D0%B2%D0%BD%D0%B0%D1%8F%20%D0%BA%D0%B0%D1%82%D0%B5%D0%B3%D0%BE%D1%80%D0%B8%D1%8F</t>
  </si>
  <si>
    <t>Лишняя архивация одного файла, опубликован не в составе материалов к проекту решения о бюджете муниципального образования на очередной финансовый год</t>
  </si>
  <si>
    <t>Раздел «Составление проекта бюджета»</t>
  </si>
  <si>
    <t>http://marksadm.ru/mail.html</t>
  </si>
  <si>
    <t>http://marksadm.ru/pr-but.html</t>
  </si>
  <si>
    <t>http://marksadm.ru/bdg-kf.html</t>
  </si>
  <si>
    <t>По предоставленной ссылке отсутствует брошюра, подготовленная  по проекту решения о бюджете на очередной финансовый год.</t>
  </si>
  <si>
    <t>http://marksadm.ru/ps-sl.html</t>
  </si>
  <si>
    <t>7 кликов до  документа, лишняя папка в архиве</t>
  </si>
  <si>
    <t>http://www.novouzensk.ru/feedback/index.php?sphrase_id=26262</t>
  </si>
  <si>
    <t>http://ozinki.sarmo.ru/internet-priemnaya/</t>
  </si>
  <si>
    <t xml:space="preserve">Информационное сообщение не содержит информацию о порядке проведения и определения результатов публичных слушаний. </t>
  </si>
  <si>
    <t>http://perelyub.sarmo.ru/index.php?option=com_wrapper&amp;view=wrapper&amp;Itemid=120</t>
  </si>
  <si>
    <t>Нет возможности скачать текстовую часть проекта.</t>
  </si>
  <si>
    <t>http://piterka.sarmo.ru/obrashcheniya/internet-priemnaya/</t>
  </si>
  <si>
    <t>http://piterka.sarmo.ru/byudzhet-piterskogo-mr/mestnyy-byudzhet./2016/index.php</t>
  </si>
  <si>
    <t>http://pugachev-adm.ru/internet-priyomnaya</t>
  </si>
  <si>
    <t>http://rovnoe.sarmo.ru/internet-priemnaya.php</t>
  </si>
  <si>
    <t>http://romanovka.sarmo.ru/obrashcheniya/internet-priemnaya/</t>
  </si>
  <si>
    <t>http://romanovka.sarmo.ru/byudzhet-dlya-grazhdan/byudzhet-romanovskogo-munitsipalnogo-rayona/kharakteristika-utverzhdennogo-byudzheta/</t>
  </si>
  <si>
    <t>http://romanovka.sarmo.ru/byudzhet-dlya-grazhdan/byudzhet-romanovskogo-munitsipalnogo-rayona/byudzhet-dlya-grazhdan.php</t>
  </si>
  <si>
    <t>http://rtishevo.sarmo.ru/obrashcheniya/internet-priemnaya/</t>
  </si>
  <si>
    <t xml:space="preserve">http://sam64.ru/index.php?option=com_content&amp;view=article&amp;id=634&amp;Itemid=242 </t>
  </si>
  <si>
    <t>http://sam64.ru/index.php?option=com_content&amp;view=article&amp;id=172&amp;Itemid=155</t>
  </si>
  <si>
    <t>http://saratov.sarmo.ru/index.php?option=com_content&amp;view=article&amp;id=5087&amp;Itemid=514</t>
  </si>
  <si>
    <t>http://saratov.sarmo.ru/index.php?option=com_content&amp;view=article&amp;id=5100&amp;Itemid=530</t>
  </si>
  <si>
    <t>http://saratov.sarmo.ru/index.php?option=com_wrapper&amp;view=wrapper&amp;Itemid=326</t>
  </si>
  <si>
    <t>http://turki.sarmo.ru/obrashcheniya/internet-priemnaya/</t>
  </si>
  <si>
    <t>http://turki.sarmo.ru/sobranie-deputatov-turkovskogo-munitsipalnogo-rayona/dokumenty/publichnye-slushaniya/</t>
  </si>
  <si>
    <t>http://turki.sarmo.ru/sobranie-deputatov-turkovskogo-munitsipalnogo-rayona/dokumenty/byudzhet/byudzhet-dlya-grazhdan/</t>
  </si>
  <si>
    <t>http://mokrous.fedrayon.ru/index.php?option=com_contact&amp;view=contact&amp;id=2&amp;Itemid=328</t>
  </si>
  <si>
    <t xml:space="preserve">По предоставленной ссылке официальный документ (решение/протокол), принятый по итогам публичных слушаний, не обнаружен. </t>
  </si>
  <si>
    <t>ЗАТО Светлый</t>
  </si>
  <si>
    <t>http://algay.sarmo.ru/byudzhet-ekonomika-finansy/byudzhet2014.php</t>
  </si>
  <si>
    <t>http://algay.sarmo.ru/byudzhet-ekonomika-finansy/byudzhet-dlya-grazhdan.php</t>
  </si>
  <si>
    <r>
      <t>Брошюра подготовлена</t>
    </r>
    <r>
      <rPr>
        <u/>
        <sz val="10"/>
        <rFont val="Times New Roman"/>
        <family val="1"/>
        <charset val="204"/>
      </rPr>
      <t xml:space="preserve"> не по проекту решения о бюджете на очередной финансовый год</t>
    </r>
    <r>
      <rPr>
        <sz val="10"/>
        <rFont val="Times New Roman"/>
        <family val="1"/>
        <charset val="204"/>
      </rPr>
      <t>, а по принятому решению! (будет оцениваться в I этапе п. 1.2.) Дата последнего изменения в брошюре - 27.12.2017,  а бюджет принят решением от 25.12.2017 года № 93.</t>
    </r>
  </si>
  <si>
    <t>http://algay.sarmo.ru/byudzhet-ekonomika-finansy/publichnye-slushaniya-2018.php</t>
  </si>
  <si>
    <t>В документе отсутствует подпись должностного лица. Не соблюден формат размещения официального документа. Указанный документ должен быть опубликован не позднее 10 рабочих дней после проведения публичных слушаний (дата документа - 27.12.2017).</t>
  </si>
  <si>
    <t>http://arkadak.sarmo.ru/internet-priemnaya/</t>
  </si>
  <si>
    <t>http://arkadak.sarmo.ru/byudzhet-munitsipalnogo-rayona/reshenie-o-byudzhete/byudzhet2018-proekt.php</t>
  </si>
  <si>
    <t>http://arkadak.sarmo.ru/byudzhet-munitsipalnogo-rayona/byudzhet-dlya-grazhdan.php</t>
  </si>
  <si>
    <t>http://proatkarsk.ru/CityMail.aspx</t>
  </si>
  <si>
    <t>http://proatkarsk.ru/CityArticles.aspx?articleid=6288</t>
  </si>
  <si>
    <t xml:space="preserve">Лишняя общая папка в архиве, 7 кликов до документа </t>
  </si>
  <si>
    <t>Не указаны краткие или полные наименования приложений.</t>
  </si>
  <si>
    <t>http://proatkarsk.ru/CityArticles.aspx?articleid=6466</t>
  </si>
  <si>
    <t>http://proatkarsk.ru/CityArticles.aspx?articleid=6290</t>
  </si>
  <si>
    <t>http://proatkarsk.ru/CityArticles.aspx?articleid=6464</t>
  </si>
  <si>
    <t>http://bkarabulak.sarmo.ru/index.php?option=com_wrapper&amp;view=wrapper&amp;Itemid=388</t>
  </si>
  <si>
    <t>http://bkarabulak.sarmo.ru/index.php?option=com_content&amp;view=article&amp;id=7498:-l-2018-2019-2020-r&amp;catid=43:%D0%9D%D0%BE%D0%B2%D0%BE%D1%81%D1%82%D0%B8%20%D0%BC%D1%83%D0%BD%D0%B8%D1%86%D0%B8%D0%BF%D0%B0%D0%BB%D1%8C%D0%BD%D0%BE%D0%B3%D0%BE%20%D1%80%D0%B0%D0%B9%D0%BE%D0%BD%D0%B0&amp;Itemid=169</t>
  </si>
  <si>
    <t>http://bkarabulak.sarmo.ru/index.php?option=com_content&amp;view=article&amp;id=7497:-l-2018-2019-2020-r&amp;catid=43:%D0%9D%D0%BE%D0%B2%D0%BE%D1%81%D1%82%D0%B8%20%D0%BC%D1%83%D0%BD%D0%B8%D1%86%D0%B8%D0%BF%D0%B0%D0%BB%D1%8C%D0%BD%D0%BE%D0%B3%D0%BE%20%D1%80%D0%B0%D0%B9%D0%BE%D0%BD%D0%B0&amp;Itemid=169</t>
  </si>
  <si>
    <t>http://www.admbal.ru/content/internet-priemnaya-saita-administratsii-bmr</t>
  </si>
  <si>
    <t>http://www.admbal.ru/page/proekt-raionnogo-byudzheta-balakovskogo-munitsipalnogo-raiona-na-2018-god</t>
  </si>
  <si>
    <t>http://www.admbal.ru/news/uvazhaemye-zhiteli-balakovskogo-munitsipalnogo-raiona-0</t>
  </si>
  <si>
    <t>http://www.admbal.ru/page/byudzhet-dlya-grazhdan-balakovskogo-munitsipalnogo-raiona-na-2018-god-proekt-0</t>
  </si>
  <si>
    <r>
      <rPr>
        <sz val="10"/>
        <rFont val="Times New Roman"/>
        <family val="1"/>
        <charset val="204"/>
      </rPr>
      <t>Отсутствуют пункты 5, пункт 1  не соответствует (нет данных по исполнению 2016 года, отсутствуют показатели, характеризующие численность и состав населения),  пункт 3 не  соответствует (нет данных по исполнению 2016 года и деления расходов на подразделы), пункт 4 не  соответствует (не в динамике и нет привязки финансирования к показателям по каждой программе), пункт 6 не соответствует (отсутствует прогноз на 2020 год),</t>
    </r>
    <r>
      <rPr>
        <sz val="10"/>
        <color rgb="FFFF0000"/>
        <rFont val="Times New Roman"/>
        <family val="1"/>
        <charset val="204"/>
      </rPr>
      <t xml:space="preserve"> </t>
    </r>
  </si>
  <si>
    <r>
      <t xml:space="preserve">Отсутствуют пункты 5,6, пункт 1  не соответствует (отсутствуют показатели, характеризующие состав населения), пункт 2 не  соответствует (сведения не  в разрезе видов доходов), пункт 3 не  соответствует (сведения не  в разрезе подразделов), пункт 4 не  соответствует (не в динамике и нет привязки финансирования к показателям по каждой программе). Бюджет для граждан, разработанный на основе проекта решения о бюджете муниципального образования, должен быть опубликован  не позднее </t>
    </r>
    <r>
      <rPr>
        <u/>
        <sz val="10"/>
        <rFont val="Times New Roman"/>
        <family val="1"/>
        <charset val="204"/>
      </rPr>
      <t xml:space="preserve">даты внесения проекта решения </t>
    </r>
    <r>
      <rPr>
        <sz val="10"/>
        <rFont val="Times New Roman"/>
        <family val="1"/>
        <charset val="204"/>
      </rPr>
      <t>о бюджете муниципального образования в представительный орган (дата последнего изменения в брошюре - 18.12.2017,  а решением от 22.12.2017 года № 6-26 был принят бюджет ).</t>
    </r>
  </si>
  <si>
    <t>Пункт 1  не соответствует (отсутствуют показатели, характеризующие состав населения, не отражена динамика 2016 и 2017 годов),  пункт 3 не  соответствует (сведения не  в разрезе подразделов), пункт 4 не  соответствует (нет привязки финансирования к показателям по каждой программе)</t>
  </si>
  <si>
    <t>Предусмотрите возможность скачать сведения архивом, не по одной картинке.</t>
  </si>
  <si>
    <t>http://baladmin.ru/byudzhet-na-2018-god-i-planovyy-period-2019-i-2020-godov.php</t>
  </si>
  <si>
    <r>
      <rPr>
        <sz val="10"/>
        <rFont val="Times New Roman"/>
        <family val="1"/>
        <charset val="204"/>
      </rPr>
      <t xml:space="preserve">Отсутствует пункт 5, </t>
    </r>
    <r>
      <rPr>
        <sz val="10"/>
        <color rgb="FFFF0000"/>
        <rFont val="Times New Roman"/>
        <family val="1"/>
        <charset val="204"/>
      </rPr>
      <t xml:space="preserve"> </t>
    </r>
    <r>
      <rPr>
        <sz val="10"/>
        <rFont val="Times New Roman"/>
        <family val="1"/>
        <charset val="204"/>
      </rPr>
      <t>пункт 1  не соответствует (отсутствуют показатели, характеризующие состав населения), пункт 3 не  соответствует (сведения не  в разрезе подразделов), пункт 4 не  соответствует (не в динамике, не по всем муниц.программам указаны конкретные числовые  показатели).</t>
    </r>
  </si>
  <si>
    <t>В документе отсутствует подпись должностного лица. Не соблюден формат размещения официального документа</t>
  </si>
  <si>
    <t>http://adm-baltay.ru/finansovoe-upravlenie/proekt-byudzheta-na-2018-god/proekt-mestnogo-byudzheta-baltayskogo-munitsipalnogo-rayona-na-2018-god-i-planovyiy-period-2019-i-2020-godov/</t>
  </si>
  <si>
    <t>http://adm-baltay.ru/finansovoe-upravlenie/proekt-byudzheta-na-2018-god/</t>
  </si>
  <si>
    <t>Отсутствует пункт 5,  пункт 1  не соответствует (отсутствуют показатели, характеризующие обшую численность и состав населения), пункт 3 не  соответствует (сведения не  в разрезе подразделов), пункт 4 не  соответствует ( нет привязки финансирования к показателям по каждой программе).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(дата последнего изменения в брошюре - 04.12.2017,  а решением от 04.12.2017 года № 206 был принят бюджет )</t>
  </si>
  <si>
    <t>http://volsk-ms.ru/resheniya-vms/proektyi/</t>
  </si>
  <si>
    <t>http://volsk-ms.ru/publichnyie-slushaniya-2017/</t>
  </si>
  <si>
    <t>http://voskresensk64.ru/administration/statistics/benefits/budjet-vmr/</t>
  </si>
  <si>
    <t>http://voskresensk64.ru/administration/statistics/Budget%20for%20citizens/</t>
  </si>
  <si>
    <t xml:space="preserve"> Отсутствует пункт 5,  пункт 1  не соответствует (отсутствуют показатели, характеризующие объемы производства и состав населения),пункт 3 не  соответствует (сведения не  в разрезе подразделов), пункт 4 не  соответствует (не в динамике, нет привязки финансирования к показателям по каждой программе), пункт 6 не соответствует (не в динамике).</t>
  </si>
  <si>
    <t>http://dergachi.sarmo.ru/index.php</t>
  </si>
  <si>
    <t>http://dergachi.sarmo.ru/novosti/?ELEMENT_ID=660</t>
  </si>
  <si>
    <t xml:space="preserve">Информационное сообщение не содержит информацию о порядке проведения и определения результатов публичных слушаний, а также  ссылку на страницу, где можно ознакомиться с проектом решения.  </t>
  </si>
  <si>
    <r>
      <rPr>
        <sz val="10"/>
        <rFont val="Times New Roman"/>
        <family val="1"/>
        <charset val="204"/>
      </rPr>
      <t>Пункт  1 не  соответствует (показатели, характеризующие численность и состав населения не в динамике), пункт 2 не соответствует ( отсутствует разбивка по видам налоговых и неналоговых доходов района в динамике),  пункт 3 не соответствует (структура расходов бюджета района не отражена  по 2016 году), пункт 4 не соотвествует (показатели, как и финансирование, должны быть в динамике 2016-2020 годов).</t>
    </r>
    <r>
      <rPr>
        <sz val="10"/>
        <color rgb="FFFF0000"/>
        <rFont val="Times New Roman"/>
        <family val="1"/>
        <charset val="204"/>
      </rPr>
      <t xml:space="preserve"> </t>
    </r>
  </si>
  <si>
    <t>http://ekaterinovka.sarmo.ru/internet-priemnaya.php</t>
  </si>
  <si>
    <t>http://ekaterinovka.sarmo.ru/rayonnoe-sobranie/2017-god.php</t>
  </si>
  <si>
    <r>
      <t>Брошюра подготовлена</t>
    </r>
    <r>
      <rPr>
        <u/>
        <sz val="10"/>
        <rFont val="Times New Roman"/>
        <family val="1"/>
        <charset val="204"/>
      </rPr>
      <t xml:space="preserve"> не по проекту решения о бюджете на очередной финансовый год</t>
    </r>
    <r>
      <rPr>
        <sz val="10"/>
        <rFont val="Times New Roman"/>
        <family val="1"/>
        <charset val="204"/>
      </rPr>
      <t>, а по принятому решению! (будет оцениваться в I этапе п. 1.2.) Дата последнего изменения в брошюре - 22.12.2017,  а бюджет принят решением от 21.12.2017 года № 17-122.</t>
    </r>
  </si>
  <si>
    <t xml:space="preserve">http://ekaterinovka.sarmo.ru/rayonnoe-sobranie/publichnye-slushaniya.php </t>
  </si>
  <si>
    <t>http://ershov.sarmo.ru/byudzhet-i-finansy/byudzhet/proekt-byudzheta-na-2018-2020-god/</t>
  </si>
  <si>
    <t>Брошюра подготовлена не по проекту решения о бюджете на очередной финансовый год, а по принятому решению! (будет оцениваться в I этапе п. 1.2.) Дата последнего изменения в брошюре - 26.12.2017,  а бюджет принят решением от 15.12.2017 года № 63-361.</t>
  </si>
  <si>
    <t>http://ershov.sarmo.ru/raion-sobr/resheniya/</t>
  </si>
  <si>
    <r>
      <t xml:space="preserve">Предоставленная ссылка выдает ошибку сайта, но по адресу видно, что ссылка ведет на раздел «Решения».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r>
    <r>
      <rPr>
        <u/>
        <sz val="10"/>
        <rFont val="Times New Roman"/>
        <family val="1"/>
        <charset val="204"/>
      </rPr>
      <t xml:space="preserve">опубликованный в составе материалов к проекту </t>
    </r>
    <r>
      <rPr>
        <sz val="10"/>
        <rFont val="Times New Roman"/>
        <family val="1"/>
        <charset val="204"/>
      </rPr>
      <t xml:space="preserve">решения о бюджете муниципального образования на очередной финансовый год (очередной финансовый год и плановый период). </t>
    </r>
  </si>
  <si>
    <t>http://mihailovski.ru/feedback/</t>
  </si>
  <si>
    <t>http://mihailovski.ru/administratsiya/finansy/byudzhet/2018-2020-god/proekt-byudzheta-zato-mikhaylovskiy-saratovskoy-ob/</t>
  </si>
  <si>
    <t>Для структурированного вида необходимо, чтобы каждое приложение было отдельным файлом с кратким или полным наименованием.</t>
  </si>
  <si>
    <t>http://mihailovski.ru/administratsiya/finansy/byudzhet/2018-2020-god/byudzhet-dlya-grazhdan-/</t>
  </si>
  <si>
    <t>Отсутствуют пункт 5, пункт  1 не  соответствует (отсутствуют показатели, характеризующие объемы производства и состав населения), пункт 2 не соответствует (сведения в разрезе видов доходов представлены  не в динамике, нет на 2019-2020 годы),  пункт 3 не  соответствует ( не в динамике,нет за 2016-2017 годы), пункт 4 не  соответствует (не в динамике, нет данных по 2016 году,нет привязки финансирования к показателям по каждой программе).</t>
  </si>
  <si>
    <t>http://mihailovski.ru/administratsiya/finansy/publichnye-slushaniya/obyavlenie/</t>
  </si>
  <si>
    <t>http://mihailovski.ru/administratsiya/finansy/publichnye-slushaniya/protokol-publichnykh-slushaniy-po-proektu-byudzhet/</t>
  </si>
  <si>
    <t>http://www.zatosvetly.ru/feedback/write_address.php</t>
  </si>
  <si>
    <t>http://www.zatosvetly.ru/city/economics_amp_finance/byudzhet-gorodskogo-okruga/byudzhet-gorodskogo-okruga-zato-svetlyy/2018-g/index.php?ELEMENT_ID=10556</t>
  </si>
  <si>
    <t>Дата последнего изменения в брошюре - 10.01.2018,  а бюджет принят решением от 19.12.2017 года № 25-102. Актуальность брошюры потеряна, поскольку даже после принятия решения о бюджете прошел практически целый месяц!</t>
  </si>
  <si>
    <t>http://www.zatosvetly.ru/about/info/news/10582/</t>
  </si>
  <si>
    <t>http://www.zatosvetly.ru/city/economics_amp_finance/byudzhet-gorodskogo-okruga/byudzhet-gorodskogo-okruga-zato-svetlyy/2018-g/index.php?ELEMENT_ID=10667</t>
  </si>
  <si>
    <t>Для скачивания желательно прилагать подписанный вариант протокола.</t>
  </si>
  <si>
    <t>http://zatoshihany.ru/budget/proekty-resheniy/2018/</t>
  </si>
  <si>
    <t xml:space="preserve">В наименованиях приложений нужно указывается номер приложения, затем краткое название. Сами файлы приложений следует располагать по порядку: проект, потом все приложения. </t>
  </si>
  <si>
    <t>http://zatoshihany.ru/budget/byudzhet-dlya-grazhdan/</t>
  </si>
  <si>
    <r>
      <t>Брошюра подготовлена</t>
    </r>
    <r>
      <rPr>
        <u/>
        <sz val="10"/>
        <rFont val="Times New Roman"/>
        <family val="1"/>
        <charset val="204"/>
      </rPr>
      <t xml:space="preserve"> не по проекту решения о бюджете на очередной финансовый год</t>
    </r>
    <r>
      <rPr>
        <sz val="10"/>
        <rFont val="Times New Roman"/>
        <family val="1"/>
        <charset val="204"/>
      </rPr>
      <t xml:space="preserve">, а по принятому решению! (будет оцениваться в I этапе п. 1.2.) Дата последнего изменения в брошюре - 26.12.2017,  а бюджет принят решением от 18.12.2017 года № 5-26-3. </t>
    </r>
  </si>
  <si>
    <t>http://zatoshihany.ru/about/info/projects/2425/</t>
  </si>
  <si>
    <t>http://saratovmer.ru/budget/rubrics/4/1278.html</t>
  </si>
  <si>
    <t>http://saratovmer.ru/news/2017/10/23/50455.html</t>
  </si>
  <si>
    <t>http://saratovmer.ru/budget/rubrics/6/1280.html</t>
  </si>
  <si>
    <t>http://ivanteevka.sarmo.ru/byudzhet-dlya-grazhdan/proekt-byudzheta-dlya-grazhdan/proekt-resheniya-byudzheta-na-2018-god/</t>
  </si>
  <si>
    <t>http://ivanteevka.sarmo.ru/novosti-rayona/?ELEMENT_ID=2197</t>
  </si>
  <si>
    <t>http://ivanteevka.sarmo.ru/byudzhet-dlya-grazhdan/byudzhet-dlya-grazhdan/2018/</t>
  </si>
  <si>
    <t>http://kalininsk.sarmo.ru/byudzhet/byudzhet-dlya-grazhdan/</t>
  </si>
  <si>
    <t xml:space="preserve">Пункт  1 не  соответствует (отсутствуют показатели, характеризующие общую численность населения ), пункт 4 не соотвествует (нет данных по финансированию за 2016-2017 годы и нет привязки финансирования к показателям по каждой программе). </t>
  </si>
  <si>
    <r>
      <t xml:space="preserve">По предоставленной ссылке официальный документ (решение/протокол), принятый по итогам публичных слушаний, не обнаружен.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r>
    <r>
      <rPr>
        <u/>
        <sz val="10"/>
        <rFont val="Times New Roman"/>
        <family val="1"/>
        <charset val="204"/>
      </rPr>
      <t xml:space="preserve">опубликованный в составе материалов к проекту </t>
    </r>
    <r>
      <rPr>
        <sz val="10"/>
        <rFont val="Times New Roman"/>
        <family val="1"/>
        <charset val="204"/>
      </rPr>
      <t xml:space="preserve">решения о бюджете муниципального образования на очередной финансовый год (очередной финансовый год и плановый период). </t>
    </r>
  </si>
  <si>
    <t>Приложения указаны без наименований.</t>
  </si>
  <si>
    <t>Пункт 4 не соотвествует (нет данных по финансированию на 2019-2020 годы и нет привязки финансирования к показателям по каждой программе), пункт 6 не соотвествует (нет данных о планируемых объемах гос.долга на 2018-2020 годы).  Дата последнего изменения в брошюре - 15.12.2017.</t>
  </si>
  <si>
    <t>http://krasny-kut.ru/krasnokutskij_rajon/finansy/</t>
  </si>
  <si>
    <t xml:space="preserve">Отсутствует пункт 5, пункт  1 не  соответствует (отсутствуют показатели, характеризующие  состав населения),  пункт 4 не соотвествует (данные только по исполнению 2017 года,нет динамики 2016-2020 годов и нет привязки финансирования к показателям по каждой программе), пункт 6 не соответствует (нет данных по 2016 и 2020 годам).  </t>
  </si>
  <si>
    <t>http://krasny-kut.ru/krasnokutskij_rajon/finansy/novosti/</t>
  </si>
  <si>
    <t>http://gornyi.sarmo.ru/index.php?option=com_content&amp;view=article&amp;id=3421:-2018-2020&amp;catid=34:%D0%9E%D1%81%D0%BD%D0%BE%D0%B2%D0%BD%D0%B0%D1%8F%20%D0%BA%D0%B0%D1%82%D0%B5%D0%B3%D0%BE%D1%80%D0%B8%D1%8F</t>
  </si>
  <si>
    <t>Пункт 6 не соответствует (нет прогнозных данных по 2018-2020 годам).</t>
  </si>
  <si>
    <t>http://gornyi.sarmo.ru/index.php?option=com_content&amp;view=article&amp;id=3422:2017-11-17-08-27-04&amp;catid=34:%D0%9E%D1%81%D0%BD%D0%BE%D0%B2%D0%BD%D0%B0%D1%8F%20%D0%BA%D0%B0%D1%82%D0%B5%D0%B3%D0%BE%D1%80%D0%B8%D1%8F</t>
  </si>
  <si>
    <t>http://adm.lysyegory.ru/iforms/waiting_room</t>
  </si>
  <si>
    <t>http://adm.lysyegory.ru/base/3848-proekt-byudzheta-lysogorskogo-municipalnogo-raiona-na-2018-god-i-na-planovyi-period-2019-i-2020.html</t>
  </si>
  <si>
    <t xml:space="preserve">6 кликов до документа </t>
  </si>
  <si>
    <t>http://adm.lysyegory.ru/base/3849-byudzhet-dlja-grazhdan-proekt-byudzheta-lysogorskogo-municipalnogo-raiona-na-2018-god-i-na-plan.html</t>
  </si>
  <si>
    <r>
      <rPr>
        <sz val="10"/>
        <rFont val="Times New Roman"/>
        <family val="1"/>
        <charset val="204"/>
      </rPr>
      <t>Отсутствуют пункты 5-6, пункт  1 не  соответствует (отсутствуют показатели, характеризующие  состав населения),</t>
    </r>
    <r>
      <rPr>
        <sz val="10"/>
        <color rgb="FFFF0000"/>
        <rFont val="Times New Roman"/>
        <family val="1"/>
        <charset val="204"/>
      </rPr>
      <t xml:space="preserve"> </t>
    </r>
    <r>
      <rPr>
        <sz val="10"/>
        <rFont val="Times New Roman"/>
        <family val="1"/>
        <charset val="204"/>
      </rPr>
      <t>пункт 4 не соотвествует (нет данных  по исполнению 2016 года и нет привязки финансирования к показателям по каждой программе).</t>
    </r>
    <r>
      <rPr>
        <sz val="10"/>
        <color rgb="FFFF0000"/>
        <rFont val="Times New Roman"/>
        <family val="1"/>
        <charset val="204"/>
      </rPr>
      <t xml:space="preserve"> </t>
    </r>
  </si>
  <si>
    <t>http://adm.lysyegory.ru/base/3846-publichnye-slushanija.html</t>
  </si>
  <si>
    <t>http://adm.lysyegory.ru/base/3998-publichnyh-slushanii-lysogorskogo-municipalnogo-raiona-po-proektu-byudzheta-lysogorskogo-munici.html</t>
  </si>
  <si>
    <t>Приложения 9-11 в одном файле и без кратких или полных наименований файла в архиве.</t>
  </si>
  <si>
    <t>Раздел «Публичные слушания»</t>
  </si>
  <si>
    <t>Ссылка предоставлена на раздел «Публичные слушания», где опубликовано объявление.  Информационное сообщение не содержит информацию о порядке проведения и определения результатов публичных слушаний, а также  ссылку на страницу, где можно ознакомиться с проектом решения.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</si>
  <si>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Ссылка предоставлена на раздел «Публичные слушания», где публикуются постановления о проведении публичных слушаний, заключения и протоколы.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На http://algay.sarmo.ru/novosti/?ELEMENT_ID=2188 размещено сообщение о состоявшихся публичных слушаниях, по аналогии необходимо анонсировать мероприятие  не позднее, чем за 5 рабочих дней до дня проведения.</t>
  </si>
  <si>
    <t>Ссылка предоставлена на страницу, где публикуются решение муниципального собрания о принятии к рассмотрению проекта бюджета.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</si>
  <si>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По предоставленной ссылке опубликовано решение о назначении публичных слушаний по проекту местного бюджета Аткарского муниципального района Саратовской области на 2018 год.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</si>
  <si>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</si>
  <si>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Раздел «Бюджет на 2018 год и плановый период 2019 и 2020 годов»</t>
  </si>
  <si>
    <t>По предоставленной ссылке опубликовано постановление главы района о назначении публичных слушаний по проекту местного бюджета  на 2018 год.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</si>
  <si>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По предоставленной ссылке  информационное сообщение отсутствует.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</si>
  <si>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Предоставленная ссылка выдает ошибку сайта, но по адресу видно, что ссылка ведет на раздел «Решения».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</si>
  <si>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Ссылка предоставлена на страницу, где публикуются НПА представительного органа муниципального района.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</si>
  <si>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Раздел «Финансы»</t>
  </si>
  <si>
    <t>Информационное сообщение не содержит информацию о порядке проведения и определения результатов публичных слушаний, а также о том, где можно ознакомиться с проектом решения о бюджете на очередной финансовый год.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</si>
  <si>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 xml:space="preserve">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</si>
  <si>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r>
      <t>По ссылке http://marksadm.ru/pr-but.html протокол не опубликован.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t>
    </r>
    <r>
      <rPr>
        <u/>
        <sz val="10"/>
        <rFont val="Times New Roman"/>
        <family val="1"/>
        <charset val="204"/>
      </rPr>
      <t>публикованный в составе материалов к проекту</t>
    </r>
    <r>
      <rPr>
        <sz val="10"/>
        <rFont val="Times New Roman"/>
        <family val="1"/>
        <charset val="204"/>
      </rPr>
      <t xml:space="preserve"> решения о бюджете муниципального образования на очередной финансовый год (очередной финансовый год и плановый период). </t>
    </r>
  </si>
  <si>
    <t>http://www.nbfin.ru/contacts/</t>
  </si>
  <si>
    <t>http://www.nbfin.ru/resheniya_o_byudzhetah/novoburasskogo_municipal_nogo_rajona/proekt_resheniya_o_byudzhete/na_2018_god/</t>
  </si>
  <si>
    <t>http://www.nbfin.ru/byudzhet_dlya_grazhdan1/novoburasskij_municipal_nyj_rajon/2018_god/</t>
  </si>
  <si>
    <t>Отсутствуют пункты 1, 5, пункт 3 не  соответствует (сведения не  в разрезе подразделов), пункт 4 не  соответствует (не в динамике и нет привязки финансирования к показателям по каждой программе), пункт 6 не соответствует (нет данных по 2016 и 2017 году).</t>
  </si>
  <si>
    <t>http://www.nbfin.ru/allnews/</t>
  </si>
  <si>
    <t>Раздел «Новости» на отдельном сайте финансового управления, а не на сайте администрации. Причем в этом разделе это единственная новость.</t>
  </si>
  <si>
    <t>http://www.nbfin.ru/resheniya_o_byudzhetah/novoburasskogo_municipal_nogo_rajona/proekt_resheniya_o_byudzhete/na_2018_god/materialy_k_proektu_byudzheta/</t>
  </si>
  <si>
    <t>http://www.novouzensk.ru/sobranie/sobr/akty/?ELEMENT_ID=7541</t>
  </si>
  <si>
    <t>http://www.novouzensk.ru/budget%20for%20people/</t>
  </si>
  <si>
    <r>
      <t>Брошюра подготовлена</t>
    </r>
    <r>
      <rPr>
        <u/>
        <sz val="10"/>
        <rFont val="Times New Roman"/>
        <family val="1"/>
        <charset val="204"/>
      </rPr>
      <t xml:space="preserve"> не по проекту решения о бюджете на очередной финансовый год</t>
    </r>
    <r>
      <rPr>
        <sz val="10"/>
        <rFont val="Times New Roman"/>
        <family val="1"/>
        <charset val="204"/>
      </rPr>
      <t xml:space="preserve">, а по принятому решению! (будет оцениваться в I этапе п. 1.2.) Дата последнего изменения в брошюре - 23.01.2018,  а бюджет принят решением от 28.12.2017 года № 215. </t>
    </r>
  </si>
  <si>
    <t>http://www.novouzensk.ru/sobranie/sobr/akty/</t>
  </si>
  <si>
    <t>Ссылка предоставлена на страницу, где публикуются НПА Собрания муниципального района.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</si>
  <si>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http://ozinki.sarmo.ru/byudzhet/byudzhet-munitsipalnogo-rayona.php?ELEMENT_ID=1925</t>
  </si>
  <si>
    <t>Отсутствует пункт 5, пункт  1 не  соответствует (отсутствуют показатели, характеризующие  состав населения),  пункт 4 не соотвествует (нет привязки финансирования к показателям по каждой программе).</t>
  </si>
  <si>
    <t>Информационное сообщение не содержит информацию о порядке проведения и определения результатов публичных слушаний.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</si>
  <si>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http://perelyub.sarmo.ru/index.php?option=com_content&amp;view=article&amp;id=1194:2017-11-27-10-39-54&amp;catid=72:2016-03-22-13-50-08&amp;Itemid=244</t>
  </si>
  <si>
    <t>Приложения размещены без кратких или полных наименований.</t>
  </si>
  <si>
    <t>http://perelyub.sarmo.ru/index.php?option=com_content&amp;view=category&amp;layout=blog&amp;id=72&amp;Itemid=244&amp;limitstart=5</t>
  </si>
  <si>
    <t>http://perelyub.sarmo.ru/index.php?option=com_content&amp;view=category&amp;layout=blog&amp;id=72&amp;Itemid=244&amp;limitstart=10</t>
  </si>
  <si>
    <t>http://perelyub.sarmo.ru/index.php?option=com_content&amp;view=category&amp;layout=blog&amp;id=63&amp;Itemid=172&amp;limitstart=30</t>
  </si>
  <si>
    <t>https://petrovsk64.ru/elektronik/</t>
  </si>
  <si>
    <t>https://petrovsk64.ru/sub-org/fin-upr/otkrytyy-byudzhet/byudzhet/proekt-resheniya-o-byudzhete/na-2018-god/</t>
  </si>
  <si>
    <t>https://petrovsk64.ru/sub-org/fin-upr/otkrytyy-byudzhet/byudzhet-dlya-grazhdan/</t>
  </si>
  <si>
    <t>Раздел «Бюджет для граждан»</t>
  </si>
  <si>
    <t>https://petrovsk64.ru/sub-org/fin-upr/otkrytyy-byudzhet/byudzhet/proekt-resheniya-o-byudzhete/na-2018-god/materialy-k-proektu/</t>
  </si>
  <si>
    <t>http://piterka.sarmo.ru/byudzhet-piterskogo-mr/byudzhet-piterskogo2017-mr.php</t>
  </si>
  <si>
    <t>http://piterka.sarmo.ru/byudzhet-piterskogo-mr/byudzhet-dlya-grazhdan/byudzhet-dlya-grazhdan-2017.php</t>
  </si>
  <si>
    <t>По предоставленной ссылке находится информационное сообщение в файле Word.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</si>
  <si>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http://piterka.sarmo.ru/byudzhet-piterskogo-mr/publichnye-slushaniya/</t>
  </si>
  <si>
    <r>
      <t xml:space="preserve">В документе отсутствует подпись должностного лица. Не соблюден формат размещения официального документа.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r>
    <r>
      <rPr>
        <u/>
        <sz val="10"/>
        <rFont val="Times New Roman"/>
        <family val="1"/>
        <charset val="204"/>
      </rPr>
      <t>опубликованный в составе материалов к проекту</t>
    </r>
    <r>
      <rPr>
        <sz val="10"/>
        <rFont val="Times New Roman"/>
        <family val="1"/>
        <charset val="204"/>
      </rPr>
      <t xml:space="preserve"> решения о бюджете муниципального образования на очередной финансовый год (очередной финансовый год и плановый период). </t>
    </r>
  </si>
  <si>
    <t>http://pugachev-adm.ru/sobranie-pmr/npa-sobraniya/proektyi-npa-sobraniya-pmr</t>
  </si>
  <si>
    <t>http://pugachev-adm.ru/naznachenyi-publichnyie-slushaniya-10.html</t>
  </si>
  <si>
    <t>http://rovnoe.sarmo.ru/novaya-papka/byudzhet-2018-god/</t>
  </si>
  <si>
    <t>http://rovnoe.sarmo.ru/novosti/1447/</t>
  </si>
  <si>
    <t>Пункт  1 не  соответствует (отсутствуют показатели, характеризующие  численность и состав населения),  пункт 3 не  соответствует (сведения не  в разрезе подразделов).</t>
  </si>
  <si>
    <t>http://romanovka.sarmo.ru/novosti-v-rayone/?ELEMENT_ID=517&amp;sphrase_id=1204</t>
  </si>
  <si>
    <t>http://rtishevo.sarmo.ru/finansovyy-organ/rtishchevskiy-munitsipalnyy-rayon/2018-god/reshenie-o-proekte-byudzheta-munitsipalnogo-rayona/</t>
  </si>
  <si>
    <t>Дата последнего изменения в файле - 25.12.2017,  а бюджет принят решением от 22.12.2017 года № 25-163. Актуальность публикации проекта решения потеряна.</t>
  </si>
  <si>
    <t>http://rtishevo.sarmo.ru/finansovyy-organ/rtishchevskiy-munitsipalnyy-rayon/2018-god/byudzhet-dlya-grazhdan/index.php</t>
  </si>
  <si>
    <t>http://rtishevo.sarmo.ru/finansovyy-organ/rtishchevskiy-munitsipalnyy-rayon/2018-god/reshenie-o-proekte-byudzheta-munitsipalnogo-rayona/index.php</t>
  </si>
  <si>
    <t>http://sam64.ru/index.php?option=com_wrapper&amp;view=wrapper&amp;Itemid=277</t>
  </si>
  <si>
    <r>
      <rPr>
        <sz val="10"/>
        <rFont val="Times New Roman"/>
        <family val="1"/>
        <charset val="204"/>
      </rPr>
      <t>Брошюра подготовлена</t>
    </r>
    <r>
      <rPr>
        <u/>
        <sz val="10"/>
        <rFont val="Times New Roman"/>
        <family val="1"/>
        <charset val="204"/>
      </rPr>
      <t xml:space="preserve"> не по проекту решения о бюджете на очередной финансовый год</t>
    </r>
    <r>
      <rPr>
        <sz val="10"/>
        <rFont val="Times New Roman"/>
        <family val="1"/>
        <charset val="204"/>
      </rPr>
      <t>, а по принятому решению! (будет оцениваться в I этапе п. 1.2.) Дата последнего изменения в брошюре - 15.12.2017,  а бюджет принят решением от 06.12.2017 года № 120.</t>
    </r>
  </si>
  <si>
    <t>По предоставленной ссылке находится  не информационное сообщение, а постановление о вынесении на  публичные слушания проекта решения о бюджете.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</si>
  <si>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Ссылка на страницу не была предоставлена. Для структурированного вида необходимо, чтобы каждое приложение было отдельным файлом с кратким или полным наименованием.</t>
  </si>
  <si>
    <t>http://saratov.sarmo.ru/index.php?option=com_content&amp;view=article&amp;id=6446&amp;Itemid=661</t>
  </si>
  <si>
    <t>По предоставленной ссылке оцениваемая информация не обнаружена.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</si>
  <si>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Ссылка на страницу не была предоставлена. По предоставленной ссылке находится информационное сообщение в файле Word.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</si>
  <si>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r>
      <t xml:space="preserve">Ссылка на страницу не была предоставлена. В документе отсутствует подпись должностного лица. Не соблюден формат размещения официального документа.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r>
    <r>
      <rPr>
        <u/>
        <sz val="10"/>
        <rFont val="Times New Roman"/>
        <family val="1"/>
        <charset val="204"/>
      </rPr>
      <t xml:space="preserve">опубликованный в составе материалов к проекту </t>
    </r>
    <r>
      <rPr>
        <sz val="10"/>
        <rFont val="Times New Roman"/>
        <family val="1"/>
        <charset val="204"/>
      </rPr>
      <t xml:space="preserve">решения о бюджете муниципального образования на очередной финансовый год (очередной финансовый год и плановый период). </t>
    </r>
  </si>
  <si>
    <t>http://stepnoeadm.ru/feedback/</t>
  </si>
  <si>
    <t>http://stepnoeadm.ru/%d0%b1%d1%8e%d0%b4%d0%b6%d0%b5%d1%82/%d0%bc%d0%b5%d1%81%d1%82%d0%bd%d1%8b%d0%b9-%d0%b1%d1%8e%d0%b4%d0%b6%d0%b5%d1%82/</t>
  </si>
  <si>
    <t>http://stepnoeadm.ru/%d0%b1%d1%8e%d0%b4%d0%b6%d0%b5%d1%82/%d0%b1%d1%8e%d0%b4%d0%b6%d0%b5%d1%82-%d0%b4%d0%bb%d1%8f-%d0%b3%d1%80%d0%b0%d0%b6%d0%b4%d0%b0%d0%bd/</t>
  </si>
  <si>
    <t>Пункт 5 отсутствует, пункт 4 не соотвествует ( нет привязки финансирования к показателям по каждой программе).</t>
  </si>
  <si>
    <t>Раздел «Местный бюджет»</t>
  </si>
  <si>
    <t>Не соблюден формат размещения официального документа.</t>
  </si>
  <si>
    <t>http://tatishevo.saratov.gov.ru/feadback</t>
  </si>
  <si>
    <t>http://tatishevo.saratov.gov.ru/index.php?option=com_content&amp;view=article&amp;id=4153:--l---------2018------2019-2020-r&amp;catid=46:2009-12-20-17-15-45&amp;Itemid=81</t>
  </si>
  <si>
    <t>Для скачивания всего документа желательно прикреплять архив со структурированным проектом решения. То есть чтобы все приложения были отдельными файлами с указанием полных или кратких наименований.</t>
  </si>
  <si>
    <t>http://tatishevo.saratov.gov.ru/index.php?option=com_content&amp;view=article&amp;id=4151:2017-11-23-08-35-59&amp;catid=46:2009-12-20-17-15-45&amp;Itemid=81</t>
  </si>
  <si>
    <t>6 кликов до документа</t>
  </si>
  <si>
    <t>Пункт  1 не  соответствует (отсутствуют показатели, характеризующие  состав населения), пункт 4 не соответствует (целевые показатели только по одному году, не в динамике), пункт 5 не соответствует (сведения о социально-значимых проектах: наименование проекта, место реализации, сроки реализации, финансирование с разбивкой по годам и т.д.).Желательно указывать структуру муниципального долга, а не только общую сумму.</t>
  </si>
  <si>
    <t>Пункт 5 не соответствует (сведения о социально-значимых проектах: наименование проекта, место реализации, сроки реализации, финансирование с разбивкой по годам и т.д.).</t>
  </si>
  <si>
    <t>http://tatishevo.saratov.gov.ru/index.php?option=com_content&amp;view=article&amp;id=2666:2016-02-02-08-52-24&amp;catid=64:2009-12-20-17-44-19&amp;Itemid=91</t>
  </si>
  <si>
    <t>Раздел «Решения о муниципальном бюджете»</t>
  </si>
  <si>
    <t>Оцениваемая ссылка не была предоставлена. Пункт 5 отсутствует, пункт  1 не  соответствует (отсутствуют показатели, характеризующие состав населения),  пункт 3 не  соответствует (сведения не  в разрезе подразделов), пункт 4 не соответствует (целевые показатели представлены только итоговые, не по каждому году).</t>
  </si>
  <si>
    <t>Отсутствует краткое или полное наименование у файлов приложений. Обратите внимание, что под наименованием « Проект бюджета Турковского муниципального района на 2018 год и на плановый период 2019-2020 годов» должен быть прикреплен архив только с проектом в структурированном виде, все остальное - это материалы к проекту. Раздел не структурирован по годам.</t>
  </si>
  <si>
    <t>По предоставленной ссылке протокол, принятый по итогам публичных слушаний, не обнаружен. В заключении отсутствует подпись должностного лица. Не соблюден формат размещения официального документа. Раздел не структурирован по годам.</t>
  </si>
  <si>
    <t>http://adm-baltay.ru/finansovoe-upravlenie/proekt-byudzheta-na-2018-god/protokol-publichnyih-slushaniy-proekta-resheniya-sobraniya-deputatov-baltayskogo-munitsipalnogo-rayona-o-mestnom-byudzhete-baltayskogo-munitsipalnogo-rayona-na-2018-god-i-na-planovyiy</t>
  </si>
  <si>
    <t>По предоставленной ссылке протокол, принятый по итогам публичных слушаний, не обнаружен. В заключении отсутствует подпись должностного лица. Не соблюден формат размещения официального документа</t>
  </si>
  <si>
    <t>По предоставленной ссылке протокол, принятый по итогам публичных слушаний, не обнаружен. В заключении отсутствует подпись должностного лица. Не соблюден формат размещения официального документа.</t>
  </si>
  <si>
    <r>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r>
    <r>
      <rPr>
        <u/>
        <sz val="10"/>
        <rFont val="Times New Roman"/>
        <family val="1"/>
        <charset val="204"/>
      </rPr>
      <t xml:space="preserve">опубликованный в составе материалов к проекту </t>
    </r>
    <r>
      <rPr>
        <sz val="10"/>
        <rFont val="Times New Roman"/>
        <family val="1"/>
        <charset val="204"/>
      </rPr>
      <t xml:space="preserve">решения о бюджете муниципального образования на очередной финансовый год (очередной финансовый год и плановый период). </t>
    </r>
  </si>
  <si>
    <r>
      <t xml:space="preserve">По предоставленной ссылке протокол, принятый по итогам публичных слушаний, не обнаружен. В заключении отсутствует дата.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r>
    <r>
      <rPr>
        <u/>
        <sz val="10"/>
        <rFont val="Times New Roman"/>
        <family val="1"/>
        <charset val="204"/>
      </rPr>
      <t xml:space="preserve">опубликованный в составе материалов к проекту </t>
    </r>
    <r>
      <rPr>
        <sz val="10"/>
        <rFont val="Times New Roman"/>
        <family val="1"/>
        <charset val="204"/>
      </rPr>
      <t xml:space="preserve">решения о бюджете муниципального образования на очередной финансовый год (очередной финансовый год и плановый период). </t>
    </r>
  </si>
  <si>
    <t>Помимо заключения о результатах публичных слушаний желательно размещать и протокол, принятый по итогам публичных слушаний.</t>
  </si>
  <si>
    <t>Помимо заключения по результатам публичных слушаний желательно размещать и протокол, принятый по итогам публичных слушаний.</t>
  </si>
  <si>
    <t>http://mokrous.fedrayon.ru/index.php?option=com_content&amp;view=article&amp;id=1441&amp;Itemid=346</t>
  </si>
  <si>
    <t>Раздел «Бюджет 2018»</t>
  </si>
  <si>
    <t>http://hvalynsk.sarmo.ru/internet-priemnaya</t>
  </si>
  <si>
    <t>http://hvalynsk.sarmo.ru/administratsiya-khvalynskogo-munitsipalnogo-rayona/byudzhet/byudzhet-2018/</t>
  </si>
  <si>
    <t>По предоставленной ссылке проект решения о бюджете муниципального образования на очередной финансовый год не обнаружен (только принятое решение о бюджете).</t>
  </si>
  <si>
    <t>http://www.engels-city.ru/vopros</t>
  </si>
  <si>
    <t>http://www.engels-city.ru/publichnye-slushaniya/45218-proekt-resheniya-o-byudzhete-2018-2019-2020</t>
  </si>
  <si>
    <t>http://www.engels-city.ru/byudzhet-dlya-grazhdan</t>
  </si>
  <si>
    <r>
      <t>Брошюра подготовлена</t>
    </r>
    <r>
      <rPr>
        <u/>
        <sz val="10"/>
        <rFont val="Times New Roman"/>
        <family val="1"/>
        <charset val="204"/>
      </rPr>
      <t xml:space="preserve"> не по проекту решения о бюджете на очередной финансовый год</t>
    </r>
    <r>
      <rPr>
        <sz val="10"/>
        <rFont val="Times New Roman"/>
        <family val="1"/>
        <charset val="204"/>
      </rPr>
      <t xml:space="preserve">, а по принятому решению! (будет оцениваться в I этапе п. 1.2.) Дата последнего изменения в брошюре - 21.12.2017,  а бюджет принят решением от 21.12.2017 года № 333/40-05. </t>
    </r>
  </si>
  <si>
    <t>http://www.engels-city.ru/news-line/43914-10-noyabrya-sostoyatsya-publichnye-slushaniya-po-proektu-byudzheta-engelsskogo-munitsipalnogo-rajona-na-2018-god-i-planovyj-period-2019-2020-godov</t>
  </si>
  <si>
    <t>http://www.engels-city.ru/publichnye-slushaniya</t>
  </si>
  <si>
    <t>Ссылка для ознакомления с проектом решения не работает, выдает ошибку 404.</t>
  </si>
  <si>
    <t>http://duhovnitskoe.sarmo.ru/predstavitelnyy-organ/npa/mpa-2017/?ELEMENT_ID=1252</t>
  </si>
  <si>
    <t>Информационное сообщение не содержит информацию  о том, где можно ознакомиться с проектом решения о бюджете на очередной финансовый год.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</si>
  <si>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Оцениваемая ссылка не была предоставлена.  Поиск среди все принятых решений по каждому заседанию затруднен.</t>
  </si>
  <si>
    <t>Ссылка на страницу не была предоставлена. Отсутствует пункт 5, пункт  1 не  соответствует (общая  численность  населения не в динамике, только на 01.01.2017 г.), пункт 4 не соотвествует (нет привязки финансирования к показателям по каждой программе, только по одной), пункт 6 не соответствует (нед данных по уровню долга 2016 и 2017 годов).</t>
  </si>
  <si>
    <r>
      <t xml:space="preserve">Бюджет для граждан, разработанный на основе проекта решения о бюджете муниципального образования, должен быть </t>
    </r>
    <r>
      <rPr>
        <u/>
        <sz val="10"/>
        <rFont val="Times New Roman"/>
        <family val="1"/>
        <charset val="204"/>
      </rPr>
      <t xml:space="preserve">опубликован  не позднее даты внесения проекта </t>
    </r>
    <r>
      <rPr>
        <sz val="10"/>
        <rFont val="Times New Roman"/>
        <family val="1"/>
        <charset val="204"/>
      </rPr>
      <t>решения о бюджете муниципального образования в представительный орган и сохраняться не менее трех лет (дата внесения - 15.11.2017, дата последнего изменения в брошюре - 04.12.2017). Отсутствует пункт 5, пункт 4 не соответствует (нет привязки финансирования к показателям по каждой программе).</t>
    </r>
  </si>
  <si>
    <t xml:space="preserve"> 2017 год</t>
  </si>
  <si>
    <t>Итого за 2017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</si>
</sst>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35"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color theme="10"/>
      <name val="Times New Roman"/>
      <family val="1"/>
      <charset val="204"/>
    </font>
    <font>
      <u/>
      <sz val="10"/>
      <name val="Times New Roman"/>
      <family val="1"/>
      <charset val="204"/>
    </font>
    <font>
      <b/>
      <i/>
      <sz val="10"/>
      <color theme="1"/>
      <name val="Times New Roman"/>
      <family val="1"/>
      <charset val="204"/>
    </font>
    <font>
      <b/>
      <i/>
      <sz val="10"/>
      <color rgb="FF000000"/>
      <name val="Times New Roman"/>
      <family val="1"/>
      <charset val="204"/>
    </font>
    <font>
      <b/>
      <sz val="12"/>
      <color rgb="FF000000"/>
      <name val="Times New Roman"/>
      <family val="1"/>
      <charset val="204"/>
    </font>
    <font>
      <sz val="12"/>
      <color theme="1"/>
      <name val="Calibri"/>
      <family val="2"/>
      <charset val="204"/>
      <scheme val="minor"/>
    </font>
    <font>
      <b/>
      <sz val="10"/>
      <color rgb="FFFF0000"/>
      <name val="Times New Roman"/>
      <family val="1"/>
      <charset val="204"/>
    </font>
  </fonts>
  <fills count="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6">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67">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5"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2" fillId="3" borderId="0" xfId="0" applyFont="1" applyFill="1"/>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0" fontId="3" fillId="3" borderId="1" xfId="0"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7"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66" fontId="23"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1" fontId="28" fillId="3" borderId="1" xfId="2" applyNumberFormat="1" applyFont="1" applyFill="1" applyBorder="1" applyAlignment="1">
      <alignment horizontal="left" vertical="center" wrapText="1"/>
    </xf>
    <xf numFmtId="1" fontId="20" fillId="3" borderId="1" xfId="0" applyNumberFormat="1" applyFont="1" applyFill="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0" xfId="0" applyFont="1" applyAlignment="1">
      <alignment vertical="top"/>
    </xf>
    <xf numFmtId="0" fontId="14" fillId="0" borderId="0" xfId="0" applyFont="1" applyAlignment="1">
      <alignment vertical="top"/>
    </xf>
    <xf numFmtId="0" fontId="2"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3" fillId="6" borderId="1" xfId="0" applyFont="1" applyFill="1" applyBorder="1" applyAlignment="1">
      <alignment vertical="center"/>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0" fontId="11" fillId="6" borderId="1" xfId="0" applyFont="1" applyFill="1" applyBorder="1"/>
    <xf numFmtId="1" fontId="3" fillId="6" borderId="1"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20" fillId="6" borderId="1" xfId="0" applyFont="1" applyFill="1" applyBorder="1"/>
    <xf numFmtId="0" fontId="3" fillId="7" borderId="1" xfId="0" applyFont="1" applyFill="1" applyBorder="1" applyAlignment="1">
      <alignment vertical="center"/>
    </xf>
    <xf numFmtId="0" fontId="28" fillId="0" borderId="1" xfId="2" applyFont="1" applyBorder="1" applyAlignment="1">
      <alignment horizontal="left" vertical="center" wrapText="1"/>
    </xf>
    <xf numFmtId="166" fontId="2" fillId="6" borderId="1" xfId="0" applyNumberFormat="1" applyFont="1" applyFill="1" applyBorder="1" applyAlignment="1">
      <alignment horizontal="left" vertical="center"/>
    </xf>
    <xf numFmtId="0" fontId="20" fillId="6" borderId="1" xfId="0" applyFont="1" applyFill="1" applyBorder="1" applyAlignment="1">
      <alignment horizontal="left" vertical="center"/>
    </xf>
    <xf numFmtId="0" fontId="17"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0" fontId="3" fillId="6" borderId="1" xfId="0" applyFont="1" applyFill="1" applyBorder="1" applyAlignment="1">
      <alignment horizontal="left" vertical="center"/>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49"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3" xfId="0" applyNumberFormat="1" applyFont="1" applyFill="1" applyBorder="1" applyAlignment="1">
      <alignment horizontal="center" vertical="center" wrapText="1"/>
    </xf>
    <xf numFmtId="0" fontId="16" fillId="6" borderId="1" xfId="0" applyFont="1" applyFill="1" applyBorder="1"/>
    <xf numFmtId="1" fontId="16" fillId="6" borderId="1" xfId="0" applyNumberFormat="1" applyFont="1" applyFill="1" applyBorder="1" applyAlignment="1">
      <alignment horizontal="center"/>
    </xf>
    <xf numFmtId="166"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65" fontId="16" fillId="7" borderId="1" xfId="0" applyNumberFormat="1" applyFont="1" applyFill="1" applyBorder="1" applyAlignment="1">
      <alignment horizontal="center" vertical="center"/>
    </xf>
    <xf numFmtId="166" fontId="2" fillId="7" borderId="1" xfId="0" applyNumberFormat="1" applyFont="1" applyFill="1" applyBorder="1" applyAlignment="1">
      <alignment horizontal="center" vertical="center" wrapText="1"/>
    </xf>
    <xf numFmtId="166" fontId="23" fillId="7" borderId="1" xfId="3" applyNumberFormat="1" applyFont="1" applyFill="1" applyBorder="1" applyAlignment="1">
      <alignment horizontal="center" vertical="center"/>
    </xf>
    <xf numFmtId="0" fontId="5" fillId="5" borderId="1" xfId="0" applyFont="1" applyFill="1" applyBorder="1" applyAlignment="1">
      <alignment horizontal="center" vertical="center"/>
    </xf>
    <xf numFmtId="0" fontId="30" fillId="5" borderId="1" xfId="0" applyFont="1" applyFill="1" applyBorder="1" applyAlignment="1">
      <alignment horizontal="center" vertical="center"/>
    </xf>
    <xf numFmtId="166" fontId="31" fillId="5" borderId="1" xfId="3" applyNumberFormat="1"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16" fillId="0" borderId="0" xfId="0" applyFont="1" applyAlignment="1">
      <alignment horizontal="center" vertical="center"/>
    </xf>
    <xf numFmtId="0" fontId="27" fillId="0" borderId="0" xfId="0" applyFont="1" applyAlignment="1">
      <alignment vertical="center"/>
    </xf>
    <xf numFmtId="2" fontId="29" fillId="6" borderId="1" xfId="2" applyNumberFormat="1" applyFont="1" applyFill="1" applyBorder="1" applyAlignment="1">
      <alignment horizontal="left"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66" fontId="5" fillId="5" borderId="1" xfId="3"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30"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28" fillId="0" borderId="1" xfId="2" applyFont="1" applyBorder="1" applyAlignment="1">
      <alignment vertical="center" wrapText="1"/>
    </xf>
    <xf numFmtId="0" fontId="28" fillId="0" borderId="1" xfId="2" applyFont="1" applyBorder="1" applyAlignment="1">
      <alignment horizontal="justify" vertical="center" wrapText="1"/>
    </xf>
    <xf numFmtId="0" fontId="28" fillId="0" borderId="1" xfId="2" applyFont="1" applyBorder="1" applyAlignment="1">
      <alignment vertical="center"/>
    </xf>
    <xf numFmtId="0" fontId="14" fillId="0" borderId="0" xfId="0" applyFont="1" applyAlignment="1">
      <alignment vertical="center"/>
    </xf>
    <xf numFmtId="166" fontId="2" fillId="6" borderId="1" xfId="0" applyNumberFormat="1" applyFont="1" applyFill="1" applyBorder="1" applyAlignment="1">
      <alignment vertical="center"/>
    </xf>
    <xf numFmtId="1" fontId="28" fillId="3" borderId="1" xfId="2" applyNumberFormat="1" applyFont="1" applyFill="1" applyBorder="1" applyAlignment="1">
      <alignment vertical="center" wrapText="1"/>
    </xf>
    <xf numFmtId="0" fontId="22" fillId="0" borderId="0" xfId="0" applyFont="1" applyAlignment="1">
      <alignment vertical="center"/>
    </xf>
    <xf numFmtId="4" fontId="22" fillId="0" borderId="0" xfId="0" applyNumberFormat="1" applyFont="1" applyAlignment="1">
      <alignment vertical="center"/>
    </xf>
    <xf numFmtId="1" fontId="3" fillId="6" borderId="1" xfId="0" applyNumberFormat="1" applyFont="1" applyFill="1" applyBorder="1" applyAlignment="1">
      <alignment horizontal="left" vertical="center" wrapText="1"/>
    </xf>
    <xf numFmtId="0" fontId="28" fillId="0" borderId="1" xfId="2" applyFont="1" applyBorder="1" applyAlignment="1">
      <alignment horizontal="left" vertical="center"/>
    </xf>
    <xf numFmtId="4" fontId="22" fillId="0" borderId="0" xfId="0" applyNumberFormat="1" applyFont="1" applyAlignment="1">
      <alignment horizontal="left" vertical="center"/>
    </xf>
    <xf numFmtId="0" fontId="20" fillId="0" borderId="1" xfId="0" applyFont="1" applyBorder="1" applyAlignment="1">
      <alignment horizontal="left" vertical="center"/>
    </xf>
    <xf numFmtId="0" fontId="2" fillId="3" borderId="0" xfId="0" applyFont="1" applyFill="1" applyBorder="1" applyAlignment="1">
      <alignment horizontal="left" vertical="center" wrapText="1"/>
    </xf>
    <xf numFmtId="1" fontId="3" fillId="6" borderId="1" xfId="0" applyNumberFormat="1" applyFont="1" applyFill="1" applyBorder="1" applyAlignment="1">
      <alignment vertical="center" wrapText="1"/>
    </xf>
    <xf numFmtId="0" fontId="20" fillId="3" borderId="1" xfId="0" applyFont="1" applyFill="1" applyBorder="1" applyAlignment="1">
      <alignment vertical="center" wrapText="1"/>
    </xf>
    <xf numFmtId="0" fontId="20" fillId="3" borderId="1" xfId="0" applyFont="1" applyFill="1" applyBorder="1" applyAlignment="1">
      <alignment horizontal="left" vertical="center" wrapText="1"/>
    </xf>
    <xf numFmtId="1" fontId="20" fillId="3" borderId="1" xfId="2" applyNumberFormat="1" applyFont="1" applyFill="1" applyBorder="1" applyAlignment="1">
      <alignment horizontal="left" vertical="center" wrapText="1"/>
    </xf>
    <xf numFmtId="1" fontId="34" fillId="3" borderId="1" xfId="0" applyNumberFormat="1" applyFont="1" applyFill="1" applyBorder="1" applyAlignment="1">
      <alignment horizontal="left" vertical="center" wrapText="1"/>
    </xf>
    <xf numFmtId="0" fontId="20" fillId="0" borderId="1" xfId="0" applyFont="1" applyBorder="1" applyAlignment="1">
      <alignment horizontal="left" vertical="center" wrapText="1"/>
    </xf>
    <xf numFmtId="165" fontId="2" fillId="3"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0" fontId="3" fillId="3" borderId="1" xfId="0" applyFont="1" applyFill="1" applyBorder="1" applyAlignment="1">
      <alignment horizontal="center" vertical="center"/>
    </xf>
    <xf numFmtId="166" fontId="2" fillId="3" borderId="1"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1" fontId="2" fillId="3" borderId="1"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166" fontId="2" fillId="0" borderId="1" xfId="3" applyNumberFormat="1" applyFont="1" applyFill="1" applyBorder="1" applyAlignment="1">
      <alignment horizontal="center" vertical="center"/>
    </xf>
    <xf numFmtId="0" fontId="2" fillId="3" borderId="1" xfId="0" applyFont="1" applyFill="1" applyBorder="1" applyAlignment="1">
      <alignment horizontal="center" vertical="center" wrapText="1"/>
    </xf>
    <xf numFmtId="1" fontId="2" fillId="3" borderId="1" xfId="2" applyNumberFormat="1" applyFont="1" applyFill="1" applyBorder="1" applyAlignment="1">
      <alignment horizontal="left" vertical="center" wrapText="1"/>
    </xf>
    <xf numFmtId="2" fontId="2" fillId="0" borderId="1" xfId="0" applyNumberFormat="1" applyFont="1" applyBorder="1" applyAlignment="1">
      <alignment horizontal="center" vertical="center" wrapText="1"/>
    </xf>
    <xf numFmtId="0" fontId="29" fillId="0" borderId="1" xfId="2" applyFont="1" applyBorder="1" applyAlignment="1">
      <alignment vertical="center" wrapText="1"/>
    </xf>
    <xf numFmtId="1" fontId="29" fillId="3" borderId="1" xfId="2" applyNumberFormat="1" applyFont="1" applyFill="1" applyBorder="1" applyAlignment="1">
      <alignment horizontal="left" vertical="center" wrapText="1"/>
    </xf>
    <xf numFmtId="2" fontId="2" fillId="0" borderId="1" xfId="0" applyNumberFormat="1" applyFont="1" applyBorder="1" applyAlignment="1">
      <alignment horizontal="center" vertical="center"/>
    </xf>
    <xf numFmtId="1" fontId="2" fillId="3" borderId="1" xfId="0" applyNumberFormat="1" applyFont="1" applyFill="1" applyBorder="1" applyAlignment="1">
      <alignment horizontal="center" vertical="center" wrapText="1"/>
    </xf>
    <xf numFmtId="1" fontId="29" fillId="3" borderId="1" xfId="2" applyNumberFormat="1" applyFont="1" applyFill="1" applyBorder="1" applyAlignment="1">
      <alignment vertical="center" wrapText="1"/>
    </xf>
    <xf numFmtId="0" fontId="10" fillId="0" borderId="1" xfId="2" applyBorder="1" applyAlignment="1">
      <alignment horizontal="left" vertical="center" wrapText="1"/>
    </xf>
    <xf numFmtId="4" fontId="2" fillId="0" borderId="1" xfId="0" applyNumberFormat="1" applyFont="1" applyBorder="1" applyAlignment="1">
      <alignment horizontal="center"/>
    </xf>
    <xf numFmtId="4" fontId="2" fillId="0" borderId="1" xfId="0" applyNumberFormat="1" applyFont="1" applyBorder="1" applyAlignment="1">
      <alignment horizontal="center" vertical="center"/>
    </xf>
    <xf numFmtId="165" fontId="2" fillId="3" borderId="1" xfId="0" applyNumberFormat="1" applyFont="1" applyFill="1" applyBorder="1" applyAlignment="1">
      <alignment horizontal="center" vertical="center" wrapText="1"/>
    </xf>
    <xf numFmtId="0" fontId="32" fillId="0" borderId="0" xfId="0" applyFont="1" applyAlignment="1">
      <alignment horizontal="center" vertical="center"/>
    </xf>
    <xf numFmtId="0" fontId="33" fillId="0" borderId="0" xfId="0" applyFont="1" applyAlignment="1">
      <alignment horizontal="center"/>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0" fontId="11" fillId="0" borderId="8" xfId="0" applyFont="1" applyBorder="1" applyAlignment="1">
      <alignment horizontal="left" vertical="top"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0" fillId="5" borderId="1" xfId="0" applyFont="1" applyFill="1" applyBorder="1" applyAlignment="1">
      <alignment horizontal="center" vertical="center"/>
    </xf>
    <xf numFmtId="0" fontId="5" fillId="5" borderId="1" xfId="0" applyFont="1" applyFill="1" applyBorder="1" applyAlignment="1">
      <alignment horizontal="center" vertical="center"/>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RBP/&#1054;&#1090;&#1082;&#1088;&#1099;&#1090;&#1099;&#1081;%20&#1073;&#1102;&#1076;&#1078;&#1077;&#1090;/&#1052;&#1086;&#1085;&#1080;&#1090;&#1086;&#1088;&#1080;&#1085;&#1075;%20&#1084;&#1091;&#1085;&#1080;&#1094;&#1080;&#1087;&#1072;&#1083;&#1086;&#1074;/&#1052;&#1086;&#1085;&#1080;&#1090;&#1086;&#1088;&#1080;&#1085;&#1075;%202017%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katerinovka.sarmo.ru/rayonnoe-sobranie/2017-god.php" TargetMode="External"/><Relationship Id="rId2" Type="http://schemas.openxmlformats.org/officeDocument/2006/relationships/hyperlink" Target="http://volsk-ms.ru/resheniya-vms/proektyi/" TargetMode="External"/><Relationship Id="rId1" Type="http://schemas.openxmlformats.org/officeDocument/2006/relationships/hyperlink" Target="http://baladmin.ru/byudzhet-na-2018-god-i-planovyy-period-2019-i-2020-godov.php" TargetMode="External"/><Relationship Id="rId5" Type="http://schemas.openxmlformats.org/officeDocument/2006/relationships/printerSettings" Target="../printerSettings/printerSettings4.bin"/><Relationship Id="rId4" Type="http://schemas.openxmlformats.org/officeDocument/2006/relationships/hyperlink" Target="http://duhovnitskoe.sarmo.ru/predstavitelnyy-organ/npa/mpa-2017/?ELEMENT_ID=1252"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aratovmer.ru/budget/rubrics/6/1280.html" TargetMode="External"/><Relationship Id="rId2" Type="http://schemas.openxmlformats.org/officeDocument/2006/relationships/hyperlink" Target="http://bkarabulak.sarmo.ru/index.php?option=com_content&amp;view=article&amp;id=3965&amp;Itemid=312" TargetMode="External"/><Relationship Id="rId1" Type="http://schemas.openxmlformats.org/officeDocument/2006/relationships/hyperlink" Target="http://sam64.ru/index.php?option=com_content&amp;view=article&amp;id=634&amp;Itemid=242" TargetMode="External"/><Relationship Id="rId6" Type="http://schemas.openxmlformats.org/officeDocument/2006/relationships/printerSettings" Target="../printerSettings/printerSettings5.bin"/><Relationship Id="rId5" Type="http://schemas.openxmlformats.org/officeDocument/2006/relationships/hyperlink" Target="http://tatishevo.saratov.gov.ru/index.php?option=com_content&amp;view=article&amp;id=4151:2017-11-23-08-35-59&amp;catid=46:2009-12-20-17-15-45&amp;Itemid=81" TargetMode="External"/><Relationship Id="rId4" Type="http://schemas.openxmlformats.org/officeDocument/2006/relationships/hyperlink" Target="http://ozinki.sarmo.ru/byudzhet/byudzhet-munitsipalnogo-rayona.php?ELEMENT_ID=1925" TargetMode="Externa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ekaterinovka.sarmo.ru/rayonnoe-sobranie/publichnye-slushaniya.php" TargetMode="External"/><Relationship Id="rId7" Type="http://schemas.openxmlformats.org/officeDocument/2006/relationships/hyperlink" Target="http://gornyi.sarmo.ru/index.php?option=com_content&amp;view=article&amp;id=3422:2017-11-17-08-27-04&amp;catid=34:%D0%9E%D1%81%D0%BD%D0%BE%D0%B2%D0%BD%D0%B0%D1%8F%20%D0%BA%D0%B0%D1%82%D0%B5%D0%B3%D0%BE%D1%80%D0%B8%D1%8F" TargetMode="External"/><Relationship Id="rId2" Type="http://schemas.openxmlformats.org/officeDocument/2006/relationships/hyperlink" Target="http://algay.sarmo.ru/byudzhet-ekonomika-finansy/publichnye-slushaniya-2018.php" TargetMode="External"/><Relationship Id="rId1" Type="http://schemas.openxmlformats.org/officeDocument/2006/relationships/hyperlink" Target="http://piterka.sarmo.ru/byudzhet-piterskogo-mr/mestnyy-byudzhet./2016/index.php" TargetMode="External"/><Relationship Id="rId6" Type="http://schemas.openxmlformats.org/officeDocument/2006/relationships/hyperlink" Target="http://baladmin.ru/byudzhet-na-2018-god-i-planovyy-period-2019-i-2020-godov.php" TargetMode="External"/><Relationship Id="rId5" Type="http://schemas.openxmlformats.org/officeDocument/2006/relationships/hyperlink" Target="http://krasnoarmeysk.sarmo.ru/predstavitelnyy-organ/resheniya-sobraniya-deputatov/" TargetMode="External"/><Relationship Id="rId4" Type="http://schemas.openxmlformats.org/officeDocument/2006/relationships/hyperlink" Target="http://kalininsk.sarmo.ru/predstavitelnyy-organ-munitsipalnogo-rayona/dokumenty-normativnye-akty/"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zatosvetly.ru/city/economics_amp_finance/byudzhet-gorodskogo-okruga/byudzhet-gorodskogo-okruga-zato-svetlyy/2018-g/index.php?ELEMENT_ID=10667" TargetMode="External"/><Relationship Id="rId13" Type="http://schemas.openxmlformats.org/officeDocument/2006/relationships/hyperlink" Target="http://ivanteevka.sarmo.ru/byudzhet-dlya-grazhdan/proekt-byudzheta-dlya-grazhdan/proekt-resheniya-byudzheta-na-2018-god/" TargetMode="External"/><Relationship Id="rId18" Type="http://schemas.openxmlformats.org/officeDocument/2006/relationships/hyperlink" Target="http://ozinki.sarmo.ru/byudzhet/byudzhet-munitsipalnogo-rayona.php?ELEMENT_ID=1925" TargetMode="External"/><Relationship Id="rId26" Type="http://schemas.openxmlformats.org/officeDocument/2006/relationships/hyperlink" Target="http://saratov.sarmo.ru/index.php?option=com_content&amp;view=article&amp;id=5100&amp;Itemid=530" TargetMode="External"/><Relationship Id="rId3" Type="http://schemas.openxmlformats.org/officeDocument/2006/relationships/hyperlink" Target="http://adm-baltay.ru/finansovoe-upravlenie/proekt-byudzheta-na-2018-god/protokol-publichnyih-slushaniy-proekta-resheniya-sobraniya-deputatov-baltayskogo-munitsipalnogo-rayona-o-mestnom-byudzhete-baltayskogo-munitsipalnogo-rayona-na-2018-god-i-na-planovyiy" TargetMode="External"/><Relationship Id="rId21" Type="http://schemas.openxmlformats.org/officeDocument/2006/relationships/hyperlink" Target="http://piterka.sarmo.ru/byudzhet-piterskogo-mr/publichnye-slushaniya/" TargetMode="External"/><Relationship Id="rId7" Type="http://schemas.openxmlformats.org/officeDocument/2006/relationships/hyperlink" Target="http://mihailovski.ru/administratsiya/finansy/publichnye-slushaniya/protokol-publichnykh-slushaniy-po-proektu-byudzhet/" TargetMode="External"/><Relationship Id="rId12" Type="http://schemas.openxmlformats.org/officeDocument/2006/relationships/hyperlink" Target="http://dergachi.sarmo.ru/sobranie-dergachevskogo-munitsipalnogo-rayona/proekty-sobraniya-dergachevskogo-munitsipalnogo-rayona/" TargetMode="External"/><Relationship Id="rId17" Type="http://schemas.openxmlformats.org/officeDocument/2006/relationships/hyperlink" Target="http://www.nbfin.ru/resheniya_o_byudzhetah/novoburasskogo_municipal_nogo_rajona/proekt_resheniya_o_byudzhete/na_2018_god/materialy_k_proektu_byudzheta/" TargetMode="External"/><Relationship Id="rId25" Type="http://schemas.openxmlformats.org/officeDocument/2006/relationships/hyperlink" Target="http://sam64.ru/index.php?option=com_content&amp;view=article&amp;id=172&amp;Itemid=155" TargetMode="External"/><Relationship Id="rId2" Type="http://schemas.openxmlformats.org/officeDocument/2006/relationships/hyperlink" Target="http://proatkarsk.ru/CityArticles.aspx?articleid=6464" TargetMode="External"/><Relationship Id="rId16" Type="http://schemas.openxmlformats.org/officeDocument/2006/relationships/hyperlink" Target="http://adm.lysyegory.ru/base/3998-publichnyh-slushanii-lysogorskogo-municipalnogo-raiona-po-proektu-byudzheta-lysogorskogo-munici.html" TargetMode="External"/><Relationship Id="rId20" Type="http://schemas.openxmlformats.org/officeDocument/2006/relationships/hyperlink" Target="https://petrovsk64.ru/sub-org/fin-upr/otkrytyy-byudzhet/byudzhet/proekt-resheniya-o-byudzhete/na-2018-god/materialy-k-proektu/" TargetMode="External"/><Relationship Id="rId29" Type="http://schemas.openxmlformats.org/officeDocument/2006/relationships/printerSettings" Target="../printerSettings/printerSettings7.bin"/><Relationship Id="rId1" Type="http://schemas.openxmlformats.org/officeDocument/2006/relationships/hyperlink" Target="http://algay.sarmo.ru/byudzhet-ekonomika-finansy/publichnye-slushaniya-2018.php" TargetMode="External"/><Relationship Id="rId6" Type="http://schemas.openxmlformats.org/officeDocument/2006/relationships/hyperlink" Target="http://saratovmer.ru/budget/rubrics/4/1278.html" TargetMode="External"/><Relationship Id="rId11" Type="http://schemas.openxmlformats.org/officeDocument/2006/relationships/hyperlink" Target="http://volsk-ms.ru/publichnyie-slushaniya-2017/" TargetMode="External"/><Relationship Id="rId24" Type="http://schemas.openxmlformats.org/officeDocument/2006/relationships/hyperlink" Target="http://rtishevo.sarmo.ru/finansovyy-organ/rtishchevskiy-munitsipalnyy-rayon/2018-god/reshenie-o-proekte-byudzheta-munitsipalnogo-rayona/" TargetMode="External"/><Relationship Id="rId5" Type="http://schemas.openxmlformats.org/officeDocument/2006/relationships/hyperlink" Target="http://zatoshihany.ru/budget/byudzhet-dlya-grazhdan/" TargetMode="External"/><Relationship Id="rId15" Type="http://schemas.openxmlformats.org/officeDocument/2006/relationships/hyperlink" Target="http://gornyi.sarmo.ru/index.php?option=com_content&amp;view=article&amp;id=3422:2017-11-17-08-27-04&amp;catid=34:%D0%9E%D1%81%D0%BD%D0%BE%D0%B2%D0%BD%D0%B0%D1%8F%20%D0%BA%D0%B0%D1%82%D0%B5%D0%B3%D0%BE%D1%80%D0%B8%D1%8F" TargetMode="External"/><Relationship Id="rId23" Type="http://schemas.openxmlformats.org/officeDocument/2006/relationships/hyperlink" Target="http://romanovka.sarmo.ru/byudzhet-dlya-grazhdan/byudzhet-romanovskogo-munitsipalnogo-rayona/kharakteristika-utverzhdennogo-byudzheta/" TargetMode="External"/><Relationship Id="rId28" Type="http://schemas.openxmlformats.org/officeDocument/2006/relationships/hyperlink" Target="http://tatishevo.saratov.gov.ru/index.php?option=com_content&amp;view=article&amp;id=4151:2017-11-23-08-35-59&amp;catid=46:2009-12-20-17-15-45&amp;Itemid=81" TargetMode="External"/><Relationship Id="rId10" Type="http://schemas.openxmlformats.org/officeDocument/2006/relationships/hyperlink" Target="http://baladmin.ru/byudzhet-na-2018-god-i-planovyy-period-2019-i-2020-godov.php" TargetMode="External"/><Relationship Id="rId19" Type="http://schemas.openxmlformats.org/officeDocument/2006/relationships/hyperlink" Target="http://perelyub.sarmo.ru/index.php?option=com_content&amp;view=category&amp;layout=blog&amp;id=72&amp;Itemid=244&amp;limitstart=5" TargetMode="External"/><Relationship Id="rId4" Type="http://schemas.openxmlformats.org/officeDocument/2006/relationships/hyperlink" Target="http://ekaterinovka.sarmo.ru/rayonnoe-sobranie/publichnye-slushaniya.php" TargetMode="External"/><Relationship Id="rId9" Type="http://schemas.openxmlformats.org/officeDocument/2006/relationships/hyperlink" Target="http://www.admbal.ru/page/proekt-raionnogo-byudzheta-balakovskogo-munitsipalnogo-raiona-na-2018-god" TargetMode="External"/><Relationship Id="rId14" Type="http://schemas.openxmlformats.org/officeDocument/2006/relationships/hyperlink" Target="http://krasny-kut.ru/krasnokutskij_rajon/finansy/" TargetMode="External"/><Relationship Id="rId22" Type="http://schemas.openxmlformats.org/officeDocument/2006/relationships/hyperlink" Target="http://rovnoe.sarmo.ru/novaya-papka/byudzhet-2018-god/" TargetMode="External"/><Relationship Id="rId27" Type="http://schemas.openxmlformats.org/officeDocument/2006/relationships/hyperlink" Target="http://stepnoeadm.ru/%d0%b1%d1%8e%d0%b4%d0%b6%d0%b5%d1%82/%d0%bc%d0%b5%d1%81%d1%82%d0%bd%d1%8b%d0%b9-%d0%b1%d1%8e%d0%b4%d0%b6%d0%b5%d1%82/"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kalininsk.sarmo.ru/internet-priemnaya/index.php" TargetMode="External"/><Relationship Id="rId13" Type="http://schemas.openxmlformats.org/officeDocument/2006/relationships/printerSettings" Target="../printerSettings/printerSettings8.bin"/><Relationship Id="rId3" Type="http://schemas.openxmlformats.org/officeDocument/2006/relationships/hyperlink" Target="http://adm-baltay.ru/priem-obrashheniy-i-kontaktyi/obratnaya-svyaz/" TargetMode="External"/><Relationship Id="rId7" Type="http://schemas.openxmlformats.org/officeDocument/2006/relationships/hyperlink" Target="http://zatoshihany.ru/feedback/index.php" TargetMode="External"/><Relationship Id="rId12" Type="http://schemas.openxmlformats.org/officeDocument/2006/relationships/hyperlink" Target="http://mokrous.fedrayon.ru/index.php?option=com_contact&amp;view=contact&amp;id=2&amp;Itemid=328" TargetMode="External"/><Relationship Id="rId2" Type="http://schemas.openxmlformats.org/officeDocument/2006/relationships/hyperlink" Target="http://romanovka.sarmo.ru/obrashcheniya/internet-priemnaya/" TargetMode="External"/><Relationship Id="rId1" Type="http://schemas.openxmlformats.org/officeDocument/2006/relationships/hyperlink" Target="http://duhovnitskoe.sarmo.ru/obrashcheniya/internet-priemnaya/" TargetMode="External"/><Relationship Id="rId6" Type="http://schemas.openxmlformats.org/officeDocument/2006/relationships/hyperlink" Target="http://dergachi.sarmo.ru/index.php" TargetMode="External"/><Relationship Id="rId11" Type="http://schemas.openxmlformats.org/officeDocument/2006/relationships/hyperlink" Target="http://saratov.sarmo.ru/index.php?option=com_wrapper&amp;view=wrapper&amp;Itemid=326" TargetMode="External"/><Relationship Id="rId5" Type="http://schemas.openxmlformats.org/officeDocument/2006/relationships/hyperlink" Target="http://voskresensk64.ru/feedback/new.php" TargetMode="External"/><Relationship Id="rId10" Type="http://schemas.openxmlformats.org/officeDocument/2006/relationships/hyperlink" Target="http://ozinki.sarmo.ru/internet-priemnaya/" TargetMode="External"/><Relationship Id="rId4" Type="http://schemas.openxmlformats.org/officeDocument/2006/relationships/hyperlink" Target="http://&#1074;&#1086;&#1083;&#1100;&#1089;&#1082;.&#1088;&#1092;/?page_id=28630" TargetMode="External"/><Relationship Id="rId9" Type="http://schemas.openxmlformats.org/officeDocument/2006/relationships/hyperlink" Target="http://www.novouzensk.ru/feedback/index.php?sphrase_id=262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tabSelected="1" view="pageBreakPreview" zoomScaleNormal="100" zoomScaleSheetLayoutView="100" zoomScalePageLayoutView="70" workbookViewId="0">
      <selection activeCell="L11" sqref="L11"/>
    </sheetView>
  </sheetViews>
  <sheetFormatPr defaultRowHeight="12.75" x14ac:dyDescent="0.2"/>
  <cols>
    <col min="1" max="1" width="28.7109375" style="22" customWidth="1"/>
    <col min="2" max="3" width="12.7109375" style="22" customWidth="1"/>
    <col min="4" max="4" width="16.5703125" style="22" customWidth="1"/>
    <col min="5" max="5" width="16.42578125" style="22" customWidth="1"/>
    <col min="6" max="6" width="17" style="22" customWidth="1"/>
    <col min="7" max="16384" width="9.140625" style="22"/>
  </cols>
  <sheetData>
    <row r="1" spans="1:7" ht="33" customHeight="1" x14ac:dyDescent="0.25">
      <c r="A1" s="149" t="s">
        <v>71</v>
      </c>
      <c r="B1" s="149"/>
      <c r="C1" s="149"/>
      <c r="D1" s="149"/>
      <c r="E1" s="150"/>
      <c r="F1" s="150"/>
    </row>
    <row r="2" spans="1:7" ht="18.75" customHeight="1" x14ac:dyDescent="0.2">
      <c r="A2" s="4" t="s">
        <v>0</v>
      </c>
      <c r="B2" s="98" t="s">
        <v>389</v>
      </c>
      <c r="C2" s="24"/>
      <c r="D2" s="24"/>
      <c r="E2" s="18"/>
      <c r="F2" s="18"/>
    </row>
    <row r="3" spans="1:7" ht="49.5" customHeight="1" x14ac:dyDescent="0.2">
      <c r="A3" s="61" t="s">
        <v>61</v>
      </c>
      <c r="B3" s="61" t="s">
        <v>390</v>
      </c>
      <c r="C3" s="103" t="s">
        <v>72</v>
      </c>
      <c r="D3" s="61" t="s">
        <v>66</v>
      </c>
      <c r="E3" s="61" t="s">
        <v>69</v>
      </c>
      <c r="F3" s="61" t="s">
        <v>70</v>
      </c>
      <c r="G3" s="50"/>
    </row>
    <row r="4" spans="1:7" ht="15.95" customHeight="1" x14ac:dyDescent="0.2">
      <c r="A4" s="94" t="s">
        <v>1</v>
      </c>
      <c r="B4" s="62" t="s">
        <v>2</v>
      </c>
      <c r="C4" s="104" t="s">
        <v>2</v>
      </c>
      <c r="D4" s="62" t="s">
        <v>2</v>
      </c>
      <c r="E4" s="95" t="s">
        <v>2</v>
      </c>
      <c r="F4" s="95" t="s">
        <v>2</v>
      </c>
    </row>
    <row r="5" spans="1:7" ht="15.95" customHeight="1" x14ac:dyDescent="0.2">
      <c r="A5" s="94" t="s">
        <v>65</v>
      </c>
      <c r="B5" s="97">
        <f>SUM(C5:F5)</f>
        <v>40</v>
      </c>
      <c r="C5" s="97">
        <v>10</v>
      </c>
      <c r="D5" s="96">
        <v>10</v>
      </c>
      <c r="E5" s="96">
        <v>10</v>
      </c>
      <c r="F5" s="96">
        <v>10</v>
      </c>
    </row>
    <row r="6" spans="1:7" s="45" customFormat="1" ht="15.95" customHeight="1" x14ac:dyDescent="0.2">
      <c r="A6" s="72" t="s">
        <v>19</v>
      </c>
      <c r="B6" s="89"/>
      <c r="C6" s="89"/>
      <c r="D6" s="90"/>
      <c r="E6" s="91"/>
      <c r="F6" s="91"/>
    </row>
    <row r="7" spans="1:7" ht="23.25" customHeight="1" x14ac:dyDescent="0.2">
      <c r="A7" s="37" t="s">
        <v>20</v>
      </c>
      <c r="B7" s="51">
        <f>SUM(C7:F7)</f>
        <v>34</v>
      </c>
      <c r="C7" s="48">
        <v>10</v>
      </c>
      <c r="D7" s="48">
        <v>9</v>
      </c>
      <c r="E7" s="52">
        <v>8</v>
      </c>
      <c r="F7" s="52">
        <v>7</v>
      </c>
    </row>
    <row r="8" spans="1:7" ht="15.95" customHeight="1" x14ac:dyDescent="0.2">
      <c r="A8" s="37" t="s">
        <v>21</v>
      </c>
      <c r="B8" s="51">
        <f t="shared" ref="B8:B10" si="0">SUM(C8:F8)</f>
        <v>9.5</v>
      </c>
      <c r="C8" s="48">
        <v>3</v>
      </c>
      <c r="D8" s="48">
        <v>4</v>
      </c>
      <c r="E8" s="52">
        <v>0.5</v>
      </c>
      <c r="F8" s="52">
        <v>2</v>
      </c>
    </row>
    <row r="9" spans="1:7" ht="15.95" customHeight="1" x14ac:dyDescent="0.2">
      <c r="A9" s="37" t="s">
        <v>191</v>
      </c>
      <c r="B9" s="51">
        <f t="shared" si="0"/>
        <v>20</v>
      </c>
      <c r="C9" s="48">
        <v>7</v>
      </c>
      <c r="D9" s="48">
        <v>7</v>
      </c>
      <c r="E9" s="52">
        <v>5</v>
      </c>
      <c r="F9" s="52">
        <v>1</v>
      </c>
    </row>
    <row r="10" spans="1:7" ht="15.95" customHeight="1" x14ac:dyDescent="0.2">
      <c r="A10" s="37" t="s">
        <v>22</v>
      </c>
      <c r="B10" s="51">
        <f t="shared" si="0"/>
        <v>14</v>
      </c>
      <c r="C10" s="48">
        <v>3</v>
      </c>
      <c r="D10" s="48">
        <v>2</v>
      </c>
      <c r="E10" s="52">
        <v>4</v>
      </c>
      <c r="F10" s="52">
        <v>5</v>
      </c>
    </row>
    <row r="11" spans="1:7" s="45" customFormat="1" ht="15.95" customHeight="1" x14ac:dyDescent="0.2">
      <c r="A11" s="72" t="s">
        <v>62</v>
      </c>
      <c r="B11" s="89"/>
      <c r="C11" s="93"/>
      <c r="D11" s="93"/>
      <c r="E11" s="93"/>
      <c r="F11" s="93"/>
    </row>
    <row r="12" spans="1:7" ht="15.95" customHeight="1" x14ac:dyDescent="0.2">
      <c r="A12" s="37" t="s">
        <v>23</v>
      </c>
      <c r="B12" s="51">
        <f>SUM(C12:F12)</f>
        <v>9</v>
      </c>
      <c r="C12" s="48">
        <v>3</v>
      </c>
      <c r="D12" s="48">
        <v>2</v>
      </c>
      <c r="E12" s="52">
        <v>0</v>
      </c>
      <c r="F12" s="52">
        <v>4</v>
      </c>
    </row>
    <row r="13" spans="1:7" ht="15.95" customHeight="1" x14ac:dyDescent="0.2">
      <c r="A13" s="37" t="s">
        <v>25</v>
      </c>
      <c r="B13" s="51">
        <f t="shared" ref="B13:B49" si="1">SUM(C13:F13)</f>
        <v>10.5</v>
      </c>
      <c r="C13" s="48">
        <v>3</v>
      </c>
      <c r="D13" s="48">
        <v>4</v>
      </c>
      <c r="E13" s="52">
        <v>0</v>
      </c>
      <c r="F13" s="52">
        <v>3.5</v>
      </c>
    </row>
    <row r="14" spans="1:7" ht="15.95" customHeight="1" x14ac:dyDescent="0.2">
      <c r="A14" s="37" t="s">
        <v>24</v>
      </c>
      <c r="B14" s="51">
        <f t="shared" si="1"/>
        <v>13.5</v>
      </c>
      <c r="C14" s="48">
        <v>2</v>
      </c>
      <c r="D14" s="48">
        <v>4.5</v>
      </c>
      <c r="E14" s="52">
        <v>4</v>
      </c>
      <c r="F14" s="52">
        <v>3</v>
      </c>
    </row>
    <row r="15" spans="1:7" ht="15.95" customHeight="1" x14ac:dyDescent="0.2">
      <c r="A15" s="37" t="s">
        <v>26</v>
      </c>
      <c r="B15" s="51">
        <f t="shared" si="1"/>
        <v>26.5</v>
      </c>
      <c r="C15" s="48">
        <v>8</v>
      </c>
      <c r="D15" s="48">
        <v>5</v>
      </c>
      <c r="E15" s="52">
        <v>8.5</v>
      </c>
      <c r="F15" s="52">
        <v>5</v>
      </c>
    </row>
    <row r="16" spans="1:7" ht="15.95" customHeight="1" x14ac:dyDescent="0.2">
      <c r="A16" s="37" t="s">
        <v>27</v>
      </c>
      <c r="B16" s="51">
        <f t="shared" si="1"/>
        <v>35.5</v>
      </c>
      <c r="C16" s="48">
        <v>10</v>
      </c>
      <c r="D16" s="48">
        <v>9</v>
      </c>
      <c r="E16" s="52">
        <v>9</v>
      </c>
      <c r="F16" s="52">
        <v>7.5</v>
      </c>
    </row>
    <row r="17" spans="1:6" ht="15.95" customHeight="1" x14ac:dyDescent="0.2">
      <c r="A17" s="37" t="s">
        <v>28</v>
      </c>
      <c r="B17" s="51">
        <f t="shared" si="1"/>
        <v>14.5</v>
      </c>
      <c r="C17" s="48">
        <v>4.5</v>
      </c>
      <c r="D17" s="48">
        <v>4</v>
      </c>
      <c r="E17" s="52">
        <v>3</v>
      </c>
      <c r="F17" s="52">
        <v>3</v>
      </c>
    </row>
    <row r="18" spans="1:6" ht="15.95" customHeight="1" x14ac:dyDescent="0.2">
      <c r="A18" s="37" t="s">
        <v>63</v>
      </c>
      <c r="B18" s="51">
        <f t="shared" si="1"/>
        <v>5.5</v>
      </c>
      <c r="C18" s="48">
        <v>3.5</v>
      </c>
      <c r="D18" s="48">
        <v>0</v>
      </c>
      <c r="E18" s="52">
        <v>0</v>
      </c>
      <c r="F18" s="52">
        <v>2</v>
      </c>
    </row>
    <row r="19" spans="1:6" ht="15.95" customHeight="1" x14ac:dyDescent="0.2">
      <c r="A19" s="37" t="s">
        <v>29</v>
      </c>
      <c r="B19" s="51">
        <f t="shared" si="1"/>
        <v>10.5</v>
      </c>
      <c r="C19" s="48">
        <v>3</v>
      </c>
      <c r="D19" s="48">
        <v>2.5</v>
      </c>
      <c r="E19" s="52">
        <v>2</v>
      </c>
      <c r="F19" s="52">
        <v>3</v>
      </c>
    </row>
    <row r="20" spans="1:6" ht="15.95" customHeight="1" x14ac:dyDescent="0.2">
      <c r="A20" s="37" t="s">
        <v>30</v>
      </c>
      <c r="B20" s="51">
        <f t="shared" si="1"/>
        <v>12</v>
      </c>
      <c r="C20" s="48">
        <v>3</v>
      </c>
      <c r="D20" s="48">
        <v>4.5</v>
      </c>
      <c r="E20" s="52">
        <v>2</v>
      </c>
      <c r="F20" s="52">
        <v>2.5</v>
      </c>
    </row>
    <row r="21" spans="1:6" ht="15.95" customHeight="1" x14ac:dyDescent="0.2">
      <c r="A21" s="37" t="s">
        <v>67</v>
      </c>
      <c r="B21" s="51">
        <f t="shared" si="1"/>
        <v>24</v>
      </c>
      <c r="C21" s="48">
        <v>7</v>
      </c>
      <c r="D21" s="48">
        <v>7</v>
      </c>
      <c r="E21" s="52">
        <v>7</v>
      </c>
      <c r="F21" s="52">
        <v>3</v>
      </c>
    </row>
    <row r="22" spans="1:6" ht="15.95" customHeight="1" x14ac:dyDescent="0.2">
      <c r="A22" s="37" t="s">
        <v>31</v>
      </c>
      <c r="B22" s="51">
        <f t="shared" si="1"/>
        <v>7</v>
      </c>
      <c r="C22" s="48">
        <v>2</v>
      </c>
      <c r="D22" s="48">
        <v>2</v>
      </c>
      <c r="E22" s="52">
        <v>0</v>
      </c>
      <c r="F22" s="52">
        <v>3</v>
      </c>
    </row>
    <row r="23" spans="1:6" ht="15.95" customHeight="1" x14ac:dyDescent="0.2">
      <c r="A23" s="37" t="s">
        <v>32</v>
      </c>
      <c r="B23" s="51">
        <f t="shared" si="1"/>
        <v>14</v>
      </c>
      <c r="C23" s="48">
        <v>3</v>
      </c>
      <c r="D23" s="48">
        <v>5</v>
      </c>
      <c r="E23" s="52">
        <v>4</v>
      </c>
      <c r="F23" s="52">
        <v>2</v>
      </c>
    </row>
    <row r="24" spans="1:6" ht="15.95" customHeight="1" x14ac:dyDescent="0.2">
      <c r="A24" s="37" t="s">
        <v>33</v>
      </c>
      <c r="B24" s="51">
        <f t="shared" si="1"/>
        <v>19</v>
      </c>
      <c r="C24" s="48">
        <v>5</v>
      </c>
      <c r="D24" s="48">
        <v>7</v>
      </c>
      <c r="E24" s="52">
        <v>2</v>
      </c>
      <c r="F24" s="52">
        <v>5</v>
      </c>
    </row>
    <row r="25" spans="1:6" ht="15.95" customHeight="1" x14ac:dyDescent="0.2">
      <c r="A25" s="37" t="s">
        <v>34</v>
      </c>
      <c r="B25" s="51">
        <f t="shared" si="1"/>
        <v>30</v>
      </c>
      <c r="C25" s="48">
        <v>10</v>
      </c>
      <c r="D25" s="48">
        <v>9</v>
      </c>
      <c r="E25" s="52">
        <v>7.5</v>
      </c>
      <c r="F25" s="52">
        <v>3.5</v>
      </c>
    </row>
    <row r="26" spans="1:6" ht="15.95" customHeight="1" x14ac:dyDescent="0.2">
      <c r="A26" s="37" t="s">
        <v>35</v>
      </c>
      <c r="B26" s="51">
        <f t="shared" si="1"/>
        <v>14</v>
      </c>
      <c r="C26" s="48">
        <v>5</v>
      </c>
      <c r="D26" s="48">
        <v>3</v>
      </c>
      <c r="E26" s="52">
        <v>3</v>
      </c>
      <c r="F26" s="52">
        <v>3</v>
      </c>
    </row>
    <row r="27" spans="1:6" ht="15.95" customHeight="1" x14ac:dyDescent="0.2">
      <c r="A27" s="37" t="s">
        <v>36</v>
      </c>
      <c r="B27" s="51">
        <f t="shared" si="1"/>
        <v>12.5</v>
      </c>
      <c r="C27" s="48">
        <v>3</v>
      </c>
      <c r="D27" s="48">
        <v>4.5</v>
      </c>
      <c r="E27" s="52">
        <v>2</v>
      </c>
      <c r="F27" s="52">
        <v>3</v>
      </c>
    </row>
    <row r="28" spans="1:6" ht="15.95" customHeight="1" x14ac:dyDescent="0.2">
      <c r="A28" s="37" t="s">
        <v>37</v>
      </c>
      <c r="B28" s="51">
        <f t="shared" si="1"/>
        <v>12.5</v>
      </c>
      <c r="C28" s="48">
        <v>4.5</v>
      </c>
      <c r="D28" s="48">
        <v>2</v>
      </c>
      <c r="E28" s="52">
        <v>2</v>
      </c>
      <c r="F28" s="52">
        <v>4</v>
      </c>
    </row>
    <row r="29" spans="1:6" ht="15.95" customHeight="1" x14ac:dyDescent="0.2">
      <c r="A29" s="37" t="s">
        <v>38</v>
      </c>
      <c r="B29" s="51">
        <f t="shared" si="1"/>
        <v>23</v>
      </c>
      <c r="C29" s="48">
        <v>7</v>
      </c>
      <c r="D29" s="48">
        <v>7</v>
      </c>
      <c r="E29" s="52">
        <v>3</v>
      </c>
      <c r="F29" s="52">
        <v>6</v>
      </c>
    </row>
    <row r="30" spans="1:6" ht="15.95" customHeight="1" x14ac:dyDescent="0.2">
      <c r="A30" s="37" t="s">
        <v>39</v>
      </c>
      <c r="B30" s="51">
        <f t="shared" si="1"/>
        <v>10.75</v>
      </c>
      <c r="C30" s="48">
        <v>3</v>
      </c>
      <c r="D30" s="48">
        <v>4.75</v>
      </c>
      <c r="E30" s="52">
        <v>1</v>
      </c>
      <c r="F30" s="52">
        <v>2</v>
      </c>
    </row>
    <row r="31" spans="1:6" ht="15.95" customHeight="1" x14ac:dyDescent="0.2">
      <c r="A31" s="37" t="s">
        <v>40</v>
      </c>
      <c r="B31" s="51">
        <f t="shared" si="1"/>
        <v>16.5</v>
      </c>
      <c r="C31" s="48">
        <v>3.5</v>
      </c>
      <c r="D31" s="48">
        <v>9</v>
      </c>
      <c r="E31" s="52">
        <v>0</v>
      </c>
      <c r="F31" s="52">
        <v>4</v>
      </c>
    </row>
    <row r="32" spans="1:6" ht="15.95" customHeight="1" x14ac:dyDescent="0.2">
      <c r="A32" s="37" t="s">
        <v>41</v>
      </c>
      <c r="B32" s="51">
        <f t="shared" si="1"/>
        <v>19</v>
      </c>
      <c r="C32" s="48">
        <v>6.5</v>
      </c>
      <c r="D32" s="48">
        <v>5</v>
      </c>
      <c r="E32" s="52">
        <v>2.5</v>
      </c>
      <c r="F32" s="52">
        <v>5</v>
      </c>
    </row>
    <row r="33" spans="1:6" ht="15.95" customHeight="1" x14ac:dyDescent="0.2">
      <c r="A33" s="37" t="s">
        <v>42</v>
      </c>
      <c r="B33" s="51">
        <f t="shared" si="1"/>
        <v>5.5</v>
      </c>
      <c r="C33" s="48">
        <v>2</v>
      </c>
      <c r="D33" s="48">
        <v>0</v>
      </c>
      <c r="E33" s="52">
        <v>0</v>
      </c>
      <c r="F33" s="52">
        <v>3.5</v>
      </c>
    </row>
    <row r="34" spans="1:6" ht="15.95" customHeight="1" x14ac:dyDescent="0.2">
      <c r="A34" s="37" t="s">
        <v>43</v>
      </c>
      <c r="B34" s="51">
        <f t="shared" si="1"/>
        <v>20.5</v>
      </c>
      <c r="C34" s="48">
        <v>7</v>
      </c>
      <c r="D34" s="48">
        <v>4.5</v>
      </c>
      <c r="E34" s="52">
        <v>3</v>
      </c>
      <c r="F34" s="52">
        <v>6</v>
      </c>
    </row>
    <row r="35" spans="1:6" ht="15.95" customHeight="1" x14ac:dyDescent="0.2">
      <c r="A35" s="37" t="s">
        <v>44</v>
      </c>
      <c r="B35" s="51">
        <f t="shared" si="1"/>
        <v>13</v>
      </c>
      <c r="C35" s="48">
        <v>7</v>
      </c>
      <c r="D35" s="48">
        <v>2</v>
      </c>
      <c r="E35" s="52">
        <v>2</v>
      </c>
      <c r="F35" s="52">
        <v>2</v>
      </c>
    </row>
    <row r="36" spans="1:6" ht="15.95" customHeight="1" x14ac:dyDescent="0.2">
      <c r="A36" s="37" t="s">
        <v>45</v>
      </c>
      <c r="B36" s="51">
        <f t="shared" si="1"/>
        <v>23.5</v>
      </c>
      <c r="C36" s="48">
        <v>7.5</v>
      </c>
      <c r="D36" s="48">
        <v>4</v>
      </c>
      <c r="E36" s="52">
        <v>6</v>
      </c>
      <c r="F36" s="52">
        <v>6</v>
      </c>
    </row>
    <row r="37" spans="1:6" ht="15.95" customHeight="1" x14ac:dyDescent="0.2">
      <c r="A37" s="37" t="s">
        <v>46</v>
      </c>
      <c r="B37" s="51">
        <f t="shared" si="1"/>
        <v>17</v>
      </c>
      <c r="C37" s="48">
        <v>6</v>
      </c>
      <c r="D37" s="48">
        <v>6</v>
      </c>
      <c r="E37" s="52">
        <v>3</v>
      </c>
      <c r="F37" s="52">
        <v>2</v>
      </c>
    </row>
    <row r="38" spans="1:6" ht="15.95" customHeight="1" x14ac:dyDescent="0.2">
      <c r="A38" s="37" t="s">
        <v>47</v>
      </c>
      <c r="B38" s="51">
        <f t="shared" si="1"/>
        <v>10</v>
      </c>
      <c r="C38" s="48">
        <v>3</v>
      </c>
      <c r="D38" s="48">
        <v>2</v>
      </c>
      <c r="E38" s="52">
        <v>2</v>
      </c>
      <c r="F38" s="52">
        <v>3</v>
      </c>
    </row>
    <row r="39" spans="1:6" ht="15.95" customHeight="1" x14ac:dyDescent="0.2">
      <c r="A39" s="37" t="s">
        <v>48</v>
      </c>
      <c r="B39" s="51">
        <f t="shared" si="1"/>
        <v>24.5</v>
      </c>
      <c r="C39" s="48">
        <v>7</v>
      </c>
      <c r="D39" s="48">
        <v>6.5</v>
      </c>
      <c r="E39" s="52">
        <v>5.5</v>
      </c>
      <c r="F39" s="52">
        <v>5.5</v>
      </c>
    </row>
    <row r="40" spans="1:6" ht="15.95" customHeight="1" x14ac:dyDescent="0.2">
      <c r="A40" s="37" t="s">
        <v>49</v>
      </c>
      <c r="B40" s="51">
        <f t="shared" si="1"/>
        <v>22</v>
      </c>
      <c r="C40" s="48">
        <v>9</v>
      </c>
      <c r="D40" s="48">
        <v>6.5</v>
      </c>
      <c r="E40" s="52">
        <v>4</v>
      </c>
      <c r="F40" s="52">
        <v>2.5</v>
      </c>
    </row>
    <row r="41" spans="1:6" ht="15.95" customHeight="1" x14ac:dyDescent="0.2">
      <c r="A41" s="37" t="s">
        <v>50</v>
      </c>
      <c r="B41" s="51">
        <f t="shared" si="1"/>
        <v>10</v>
      </c>
      <c r="C41" s="48">
        <v>1</v>
      </c>
      <c r="D41" s="48">
        <v>3</v>
      </c>
      <c r="E41" s="52">
        <v>0</v>
      </c>
      <c r="F41" s="52">
        <v>6</v>
      </c>
    </row>
    <row r="42" spans="1:6" ht="15.95" customHeight="1" x14ac:dyDescent="0.2">
      <c r="A42" s="37" t="s">
        <v>51</v>
      </c>
      <c r="B42" s="51">
        <f t="shared" si="1"/>
        <v>8</v>
      </c>
      <c r="C42" s="48">
        <v>3</v>
      </c>
      <c r="D42" s="48">
        <v>2</v>
      </c>
      <c r="E42" s="52">
        <v>1</v>
      </c>
      <c r="F42" s="52">
        <v>2</v>
      </c>
    </row>
    <row r="43" spans="1:6" ht="15.95" customHeight="1" x14ac:dyDescent="0.2">
      <c r="A43" s="37" t="s">
        <v>53</v>
      </c>
      <c r="B43" s="51">
        <f t="shared" si="1"/>
        <v>19</v>
      </c>
      <c r="C43" s="48">
        <v>4</v>
      </c>
      <c r="D43" s="48">
        <v>7</v>
      </c>
      <c r="E43" s="52">
        <v>2</v>
      </c>
      <c r="F43" s="52">
        <v>6</v>
      </c>
    </row>
    <row r="44" spans="1:6" ht="15.95" customHeight="1" x14ac:dyDescent="0.2">
      <c r="A44" s="37" t="s">
        <v>54</v>
      </c>
      <c r="B44" s="51">
        <f t="shared" si="1"/>
        <v>19</v>
      </c>
      <c r="C44" s="48">
        <v>8</v>
      </c>
      <c r="D44" s="48">
        <v>5</v>
      </c>
      <c r="E44" s="52">
        <v>1</v>
      </c>
      <c r="F44" s="52">
        <v>5</v>
      </c>
    </row>
    <row r="45" spans="1:6" ht="15.95" customHeight="1" x14ac:dyDescent="0.2">
      <c r="A45" s="37" t="s">
        <v>55</v>
      </c>
      <c r="B45" s="51">
        <f t="shared" si="1"/>
        <v>20.75</v>
      </c>
      <c r="C45" s="48">
        <v>8</v>
      </c>
      <c r="D45" s="48">
        <v>2.25</v>
      </c>
      <c r="E45" s="52">
        <v>5.5</v>
      </c>
      <c r="F45" s="52">
        <v>5</v>
      </c>
    </row>
    <row r="46" spans="1:6" ht="15.95" customHeight="1" x14ac:dyDescent="0.2">
      <c r="A46" s="37" t="s">
        <v>52</v>
      </c>
      <c r="B46" s="51">
        <f t="shared" si="1"/>
        <v>13</v>
      </c>
      <c r="C46" s="48">
        <v>3</v>
      </c>
      <c r="D46" s="48">
        <v>1</v>
      </c>
      <c r="E46" s="52">
        <v>6</v>
      </c>
      <c r="F46" s="52">
        <v>3</v>
      </c>
    </row>
    <row r="47" spans="1:6" ht="15.95" customHeight="1" x14ac:dyDescent="0.2">
      <c r="A47" s="37" t="s">
        <v>56</v>
      </c>
      <c r="B47" s="51">
        <f t="shared" si="1"/>
        <v>29</v>
      </c>
      <c r="C47" s="48">
        <v>9.5</v>
      </c>
      <c r="D47" s="48">
        <v>5.5</v>
      </c>
      <c r="E47" s="52">
        <v>8</v>
      </c>
      <c r="F47" s="52">
        <v>6</v>
      </c>
    </row>
    <row r="48" spans="1:6" ht="15.95" customHeight="1" x14ac:dyDescent="0.2">
      <c r="A48" s="37" t="s">
        <v>57</v>
      </c>
      <c r="B48" s="51">
        <f t="shared" si="1"/>
        <v>7.5</v>
      </c>
      <c r="C48" s="48">
        <v>1</v>
      </c>
      <c r="D48" s="48">
        <v>2</v>
      </c>
      <c r="E48" s="52">
        <v>1</v>
      </c>
      <c r="F48" s="52">
        <v>3.5</v>
      </c>
    </row>
    <row r="49" spans="1:6" ht="15.95" customHeight="1" x14ac:dyDescent="0.2">
      <c r="A49" s="37" t="s">
        <v>58</v>
      </c>
      <c r="B49" s="51">
        <f t="shared" si="1"/>
        <v>24</v>
      </c>
      <c r="C49" s="48">
        <v>6</v>
      </c>
      <c r="D49" s="48">
        <v>5</v>
      </c>
      <c r="E49" s="52">
        <v>9</v>
      </c>
      <c r="F49" s="52">
        <v>4</v>
      </c>
    </row>
  </sheetData>
  <mergeCells count="1">
    <mergeCell ref="A1:F1"/>
  </mergeCells>
  <pageMargins left="0.51181102362204722" right="0.31496062992125984" top="0.35433070866141736" bottom="0.35433070866141736"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view="pageBreakPreview" zoomScaleNormal="100" zoomScaleSheetLayoutView="100" zoomScalePageLayoutView="70" workbookViewId="0">
      <selection activeCell="D9" sqref="D9"/>
    </sheetView>
  </sheetViews>
  <sheetFormatPr defaultRowHeight="12.75" x14ac:dyDescent="0.2"/>
  <cols>
    <col min="1" max="1" width="27" style="22" customWidth="1"/>
    <col min="2" max="2" width="12.7109375" style="22" customWidth="1"/>
    <col min="3" max="3" width="19" style="22" customWidth="1"/>
    <col min="4" max="4" width="26" style="22" customWidth="1"/>
    <col min="5" max="5" width="29" style="22" customWidth="1"/>
    <col min="6" max="6" width="25.85546875" style="22" customWidth="1"/>
    <col min="7" max="7" width="22.7109375" style="22" customWidth="1"/>
    <col min="8" max="16384" width="9.140625" style="22"/>
  </cols>
  <sheetData>
    <row r="1" spans="1:8" ht="16.5" customHeight="1" x14ac:dyDescent="0.25">
      <c r="A1" s="149" t="s">
        <v>73</v>
      </c>
      <c r="B1" s="149"/>
      <c r="C1" s="149"/>
      <c r="D1" s="150"/>
      <c r="E1" s="150"/>
      <c r="F1" s="150"/>
      <c r="G1" s="150"/>
    </row>
    <row r="2" spans="1:8" ht="18.75" customHeight="1" x14ac:dyDescent="0.2">
      <c r="A2" s="4" t="s">
        <v>0</v>
      </c>
      <c r="B2" s="98" t="s">
        <v>389</v>
      </c>
      <c r="C2" s="24"/>
      <c r="D2" s="18"/>
      <c r="E2" s="18"/>
      <c r="F2" s="18"/>
      <c r="G2" s="18"/>
    </row>
    <row r="3" spans="1:8" ht="147" customHeight="1" x14ac:dyDescent="0.2">
      <c r="A3" s="106" t="s">
        <v>61</v>
      </c>
      <c r="B3" s="106" t="s">
        <v>72</v>
      </c>
      <c r="C3" s="106" t="str">
        <f>'Показатель 8.1'!A1</f>
        <v xml:space="preserve">8.1. Проект решения о бюджете муниципального образования </v>
      </c>
      <c r="D3" s="106"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106"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106"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106" t="str">
        <f>'Показатель 9.3'!A1</f>
        <v>9.3. Возможность для граждан в электронном виде задать вопрос, направить отзыв и (или) предложение по бюджетной тематике</v>
      </c>
      <c r="H3" s="50"/>
    </row>
    <row r="4" spans="1:8" ht="15.95" customHeight="1" x14ac:dyDescent="0.2">
      <c r="A4" s="109" t="s">
        <v>1</v>
      </c>
      <c r="B4" s="108" t="s">
        <v>2</v>
      </c>
      <c r="C4" s="108" t="s">
        <v>2</v>
      </c>
      <c r="D4" s="107" t="s">
        <v>2</v>
      </c>
      <c r="E4" s="107" t="s">
        <v>2</v>
      </c>
      <c r="F4" s="107" t="s">
        <v>2</v>
      </c>
      <c r="G4" s="107" t="s">
        <v>2</v>
      </c>
    </row>
    <row r="5" spans="1:8" ht="15.95" customHeight="1" x14ac:dyDescent="0.2">
      <c r="A5" s="109" t="s">
        <v>65</v>
      </c>
      <c r="B5" s="97">
        <f>SUM(C5:G5)</f>
        <v>10</v>
      </c>
      <c r="C5" s="105">
        <f>'Методика IV этап'!C8</f>
        <v>4</v>
      </c>
      <c r="D5" s="105">
        <f>'Методика IV этап'!C13</f>
        <v>3</v>
      </c>
      <c r="E5" s="105">
        <f>'Методика IV этап'!C20</f>
        <v>1</v>
      </c>
      <c r="F5" s="105">
        <f>'Методика IV этап'!C24</f>
        <v>1</v>
      </c>
      <c r="G5" s="105">
        <f>'Методика IV этап'!C28</f>
        <v>1</v>
      </c>
    </row>
    <row r="6" spans="1:8" s="45" customFormat="1" ht="15.95" customHeight="1" x14ac:dyDescent="0.2">
      <c r="A6" s="72" t="s">
        <v>19</v>
      </c>
      <c r="B6" s="89"/>
      <c r="C6" s="90"/>
      <c r="D6" s="91"/>
      <c r="E6" s="91"/>
      <c r="F6" s="91"/>
      <c r="G6" s="91"/>
    </row>
    <row r="7" spans="1:8" ht="23.25" customHeight="1" x14ac:dyDescent="0.2">
      <c r="A7" s="37" t="s">
        <v>20</v>
      </c>
      <c r="B7" s="51">
        <f>SUM(C7:G7)</f>
        <v>10</v>
      </c>
      <c r="C7" s="48">
        <f>'Показатель 8.1'!J9</f>
        <v>4</v>
      </c>
      <c r="D7" s="136">
        <f>'Показатель 8.2'!H10</f>
        <v>3</v>
      </c>
      <c r="E7" s="136">
        <f>'Показатель 9.1'!H8</f>
        <v>1</v>
      </c>
      <c r="F7" s="136">
        <f>'Показатель 9.2'!J8</f>
        <v>1</v>
      </c>
      <c r="G7" s="136">
        <f>'Показатель 9.3'!G8</f>
        <v>1</v>
      </c>
    </row>
    <row r="8" spans="1:8" ht="15.95" customHeight="1" x14ac:dyDescent="0.2">
      <c r="A8" s="37" t="s">
        <v>21</v>
      </c>
      <c r="B8" s="51">
        <f>SUM(C8:G8)</f>
        <v>3</v>
      </c>
      <c r="C8" s="48">
        <f>'Показатель 8.1'!J10</f>
        <v>2</v>
      </c>
      <c r="D8" s="136">
        <f>'Показатель 8.2'!H11</f>
        <v>0</v>
      </c>
      <c r="E8" s="136">
        <f>'Показатель 9.1'!H9</f>
        <v>0</v>
      </c>
      <c r="F8" s="136">
        <f>'Показатель 9.2'!J9</f>
        <v>0</v>
      </c>
      <c r="G8" s="136">
        <f>'Показатель 9.3'!G9</f>
        <v>1</v>
      </c>
    </row>
    <row r="9" spans="1:8" ht="15.95" customHeight="1" x14ac:dyDescent="0.2">
      <c r="A9" s="37" t="s">
        <v>191</v>
      </c>
      <c r="B9" s="51">
        <f>SUM(C9:G9)</f>
        <v>7</v>
      </c>
      <c r="C9" s="48">
        <f>'Показатель 8.1'!J11</f>
        <v>4</v>
      </c>
      <c r="D9" s="136">
        <f>'Показатель 8.2'!H12</f>
        <v>0</v>
      </c>
      <c r="E9" s="136">
        <f>'Показатель 9.1'!H10</f>
        <v>1</v>
      </c>
      <c r="F9" s="136">
        <f>'Показатель 9.2'!J10</f>
        <v>1</v>
      </c>
      <c r="G9" s="136">
        <f>'Показатель 9.3'!G10</f>
        <v>1</v>
      </c>
    </row>
    <row r="10" spans="1:8" ht="15.95" customHeight="1" x14ac:dyDescent="0.2">
      <c r="A10" s="37" t="s">
        <v>22</v>
      </c>
      <c r="B10" s="51">
        <f>SUM(C10:G10)</f>
        <v>3</v>
      </c>
      <c r="C10" s="48">
        <f>'Показатель 8.1'!J12</f>
        <v>2</v>
      </c>
      <c r="D10" s="136">
        <f>'Показатель 8.2'!H13</f>
        <v>0</v>
      </c>
      <c r="E10" s="136">
        <f>'Показатель 9.1'!H11</f>
        <v>0</v>
      </c>
      <c r="F10" s="136">
        <f>'Показатель 9.2'!J11</f>
        <v>0</v>
      </c>
      <c r="G10" s="136">
        <f>'Показатель 9.3'!G11</f>
        <v>1</v>
      </c>
    </row>
    <row r="11" spans="1:8" s="45" customFormat="1" ht="15.95" customHeight="1" x14ac:dyDescent="0.2">
      <c r="A11" s="72" t="s">
        <v>62</v>
      </c>
      <c r="B11" s="89"/>
      <c r="C11" s="92"/>
      <c r="D11" s="93"/>
      <c r="E11" s="93"/>
      <c r="F11" s="93"/>
      <c r="G11" s="93"/>
    </row>
    <row r="12" spans="1:8" ht="15.95" customHeight="1" x14ac:dyDescent="0.2">
      <c r="A12" s="37" t="s">
        <v>23</v>
      </c>
      <c r="B12" s="51">
        <f t="shared" ref="B12:B49" si="0">SUM(C12:G12)</f>
        <v>3</v>
      </c>
      <c r="C12" s="48">
        <f>'Показатель 8.1'!J14</f>
        <v>2</v>
      </c>
      <c r="D12" s="136">
        <f>'Показатель 8.2'!H15</f>
        <v>0</v>
      </c>
      <c r="E12" s="136">
        <f>'Показатель 9.1'!H13</f>
        <v>0</v>
      </c>
      <c r="F12" s="136">
        <f>'Показатель 9.2'!J13</f>
        <v>0</v>
      </c>
      <c r="G12" s="136">
        <f>'Показатель 9.3'!G13</f>
        <v>1</v>
      </c>
    </row>
    <row r="13" spans="1:8" ht="15.95" customHeight="1" x14ac:dyDescent="0.2">
      <c r="A13" s="37" t="s">
        <v>25</v>
      </c>
      <c r="B13" s="51">
        <f t="shared" si="0"/>
        <v>3</v>
      </c>
      <c r="C13" s="48">
        <f>'Показатель 8.1'!J15</f>
        <v>2</v>
      </c>
      <c r="D13" s="136">
        <f>'Показатель 8.2'!H16</f>
        <v>0</v>
      </c>
      <c r="E13" s="136">
        <f>'Показатель 9.1'!H14</f>
        <v>0</v>
      </c>
      <c r="F13" s="136">
        <f>'Показатель 9.2'!J14</f>
        <v>0</v>
      </c>
      <c r="G13" s="136">
        <f>'Показатель 9.3'!G14</f>
        <v>1</v>
      </c>
    </row>
    <row r="14" spans="1:8" ht="15.95" customHeight="1" x14ac:dyDescent="0.2">
      <c r="A14" s="37" t="s">
        <v>24</v>
      </c>
      <c r="B14" s="51">
        <f t="shared" si="0"/>
        <v>2</v>
      </c>
      <c r="C14" s="48">
        <f>'Показатель 8.1'!J16</f>
        <v>1</v>
      </c>
      <c r="D14" s="136">
        <f>'Показатель 8.2'!H17</f>
        <v>0</v>
      </c>
      <c r="E14" s="136">
        <f>'Показатель 9.1'!H15</f>
        <v>0</v>
      </c>
      <c r="F14" s="136">
        <f>'Показатель 9.2'!J15</f>
        <v>0</v>
      </c>
      <c r="G14" s="136">
        <f>'Показатель 9.3'!G15</f>
        <v>1</v>
      </c>
    </row>
    <row r="15" spans="1:8" ht="15.95" customHeight="1" x14ac:dyDescent="0.2">
      <c r="A15" s="37" t="s">
        <v>26</v>
      </c>
      <c r="B15" s="51">
        <f t="shared" si="0"/>
        <v>8</v>
      </c>
      <c r="C15" s="48">
        <f>'Показатель 8.1'!J17</f>
        <v>4</v>
      </c>
      <c r="D15" s="136">
        <f>'Показатель 8.2'!H18</f>
        <v>1</v>
      </c>
      <c r="E15" s="136">
        <f>'Показатель 9.1'!H16</f>
        <v>1</v>
      </c>
      <c r="F15" s="136">
        <f>'Показатель 9.2'!J16</f>
        <v>1</v>
      </c>
      <c r="G15" s="136">
        <f>'Показатель 9.3'!G16</f>
        <v>1</v>
      </c>
    </row>
    <row r="16" spans="1:8" ht="15.95" customHeight="1" x14ac:dyDescent="0.2">
      <c r="A16" s="37" t="s">
        <v>27</v>
      </c>
      <c r="B16" s="51">
        <f t="shared" si="0"/>
        <v>10</v>
      </c>
      <c r="C16" s="48">
        <f>'Показатель 8.1'!J18</f>
        <v>4</v>
      </c>
      <c r="D16" s="136">
        <f>'Показатель 8.2'!H19</f>
        <v>3</v>
      </c>
      <c r="E16" s="136">
        <f>'Показатель 9.1'!H17</f>
        <v>1</v>
      </c>
      <c r="F16" s="136">
        <f>'Показатель 9.2'!J17</f>
        <v>1</v>
      </c>
      <c r="G16" s="136">
        <f>'Показатель 9.3'!G17</f>
        <v>1</v>
      </c>
    </row>
    <row r="17" spans="1:7" ht="15.95" customHeight="1" x14ac:dyDescent="0.2">
      <c r="A17" s="37" t="s">
        <v>28</v>
      </c>
      <c r="B17" s="51">
        <f t="shared" si="0"/>
        <v>4.5</v>
      </c>
      <c r="C17" s="48">
        <f>'Показатель 8.1'!J19</f>
        <v>2</v>
      </c>
      <c r="D17" s="136">
        <f>'Показатель 8.2'!H20</f>
        <v>1</v>
      </c>
      <c r="E17" s="136">
        <f>'Показатель 9.1'!H18</f>
        <v>0.5</v>
      </c>
      <c r="F17" s="136">
        <f>'Показатель 9.2'!J18</f>
        <v>1</v>
      </c>
      <c r="G17" s="136">
        <f>'Показатель 9.3'!G18</f>
        <v>0</v>
      </c>
    </row>
    <row r="18" spans="1:7" ht="15.95" customHeight="1" x14ac:dyDescent="0.2">
      <c r="A18" s="37" t="s">
        <v>63</v>
      </c>
      <c r="B18" s="51">
        <f t="shared" si="0"/>
        <v>3.5</v>
      </c>
      <c r="C18" s="48">
        <f>'Показатель 8.1'!J20</f>
        <v>2</v>
      </c>
      <c r="D18" s="136">
        <f>'Показатель 8.2'!H21</f>
        <v>0.5</v>
      </c>
      <c r="E18" s="136">
        <f>'Показатель 9.1'!H19</f>
        <v>0</v>
      </c>
      <c r="F18" s="136">
        <f>'Показатель 9.2'!J19</f>
        <v>0</v>
      </c>
      <c r="G18" s="136">
        <f>'Показатель 9.3'!G19</f>
        <v>1</v>
      </c>
    </row>
    <row r="19" spans="1:7" ht="15.95" customHeight="1" x14ac:dyDescent="0.2">
      <c r="A19" s="37" t="s">
        <v>29</v>
      </c>
      <c r="B19" s="51">
        <f t="shared" si="0"/>
        <v>3</v>
      </c>
      <c r="C19" s="48">
        <f>'Показатель 8.1'!J21</f>
        <v>2</v>
      </c>
      <c r="D19" s="136">
        <f>'Показатель 8.2'!H22</f>
        <v>0</v>
      </c>
      <c r="E19" s="136">
        <f>'Показатель 9.1'!H20</f>
        <v>0</v>
      </c>
      <c r="F19" s="136">
        <f>'Показатель 9.2'!J20</f>
        <v>0</v>
      </c>
      <c r="G19" s="136">
        <f>'Показатель 9.3'!G20</f>
        <v>1</v>
      </c>
    </row>
    <row r="20" spans="1:7" ht="15.95" customHeight="1" x14ac:dyDescent="0.2">
      <c r="A20" s="37" t="s">
        <v>30</v>
      </c>
      <c r="B20" s="51">
        <f t="shared" si="0"/>
        <v>3</v>
      </c>
      <c r="C20" s="48">
        <f>'Показатель 8.1'!J22</f>
        <v>2</v>
      </c>
      <c r="D20" s="136">
        <f>'Показатель 8.2'!H23</f>
        <v>0</v>
      </c>
      <c r="E20" s="136">
        <f>'Показатель 9.1'!H21</f>
        <v>0</v>
      </c>
      <c r="F20" s="136">
        <f>'Показатель 9.2'!J21</f>
        <v>0</v>
      </c>
      <c r="G20" s="136">
        <f>'Показатель 9.3'!G21</f>
        <v>1</v>
      </c>
    </row>
    <row r="21" spans="1:7" ht="15.95" customHeight="1" x14ac:dyDescent="0.2">
      <c r="A21" s="37" t="s">
        <v>67</v>
      </c>
      <c r="B21" s="51">
        <f t="shared" si="0"/>
        <v>7</v>
      </c>
      <c r="C21" s="48">
        <f>'Показатель 8.1'!J23</f>
        <v>4</v>
      </c>
      <c r="D21" s="136">
        <f>'Показатель 8.2'!H24</f>
        <v>1</v>
      </c>
      <c r="E21" s="136">
        <f>'Показатель 9.1'!H22</f>
        <v>0</v>
      </c>
      <c r="F21" s="136">
        <f>'Показатель 9.2'!J22</f>
        <v>1</v>
      </c>
      <c r="G21" s="136">
        <f>'Показатель 9.3'!G22</f>
        <v>1</v>
      </c>
    </row>
    <row r="22" spans="1:7" ht="15.95" customHeight="1" x14ac:dyDescent="0.2">
      <c r="A22" s="37" t="s">
        <v>31</v>
      </c>
      <c r="B22" s="51">
        <f t="shared" si="0"/>
        <v>2</v>
      </c>
      <c r="C22" s="48">
        <f>'Показатель 8.1'!J24</f>
        <v>1</v>
      </c>
      <c r="D22" s="136">
        <f>'Показатель 8.2'!H25</f>
        <v>0</v>
      </c>
      <c r="E22" s="136">
        <f>'Показатель 9.1'!H23</f>
        <v>0</v>
      </c>
      <c r="F22" s="136">
        <f>'Показатель 9.2'!J23</f>
        <v>0</v>
      </c>
      <c r="G22" s="136">
        <f>'Показатель 9.3'!G23</f>
        <v>1</v>
      </c>
    </row>
    <row r="23" spans="1:7" ht="15.95" customHeight="1" x14ac:dyDescent="0.2">
      <c r="A23" s="37" t="s">
        <v>32</v>
      </c>
      <c r="B23" s="51">
        <f t="shared" si="0"/>
        <v>3</v>
      </c>
      <c r="C23" s="48">
        <f>'Показатель 8.1'!J25</f>
        <v>2</v>
      </c>
      <c r="D23" s="136">
        <f>'Показатель 8.2'!H26</f>
        <v>0</v>
      </c>
      <c r="E23" s="136">
        <f>'Показатель 9.1'!H24</f>
        <v>0</v>
      </c>
      <c r="F23" s="136">
        <f>'Показатель 9.2'!J24</f>
        <v>0</v>
      </c>
      <c r="G23" s="136">
        <f>'Показатель 9.3'!G24</f>
        <v>1</v>
      </c>
    </row>
    <row r="24" spans="1:7" ht="15.95" customHeight="1" x14ac:dyDescent="0.2">
      <c r="A24" s="37" t="s">
        <v>33</v>
      </c>
      <c r="B24" s="51">
        <f t="shared" si="0"/>
        <v>5</v>
      </c>
      <c r="C24" s="48">
        <f>'Показатель 8.1'!J26</f>
        <v>4</v>
      </c>
      <c r="D24" s="136">
        <f>'Показатель 8.2'!H27</f>
        <v>0</v>
      </c>
      <c r="E24" s="136">
        <f>'Показатель 9.1'!H25</f>
        <v>0</v>
      </c>
      <c r="F24" s="136">
        <f>'Показатель 9.2'!J25</f>
        <v>0</v>
      </c>
      <c r="G24" s="136">
        <f>'Показатель 9.3'!G25</f>
        <v>1</v>
      </c>
    </row>
    <row r="25" spans="1:7" ht="15.95" customHeight="1" x14ac:dyDescent="0.2">
      <c r="A25" s="37" t="s">
        <v>34</v>
      </c>
      <c r="B25" s="51">
        <f t="shared" si="0"/>
        <v>10</v>
      </c>
      <c r="C25" s="48">
        <f>'Показатель 8.1'!J27</f>
        <v>4</v>
      </c>
      <c r="D25" s="136">
        <f>'Показатель 8.2'!H28</f>
        <v>3</v>
      </c>
      <c r="E25" s="136">
        <f>'Показатель 9.1'!H26</f>
        <v>1</v>
      </c>
      <c r="F25" s="136">
        <f>'Показатель 9.2'!J26</f>
        <v>1</v>
      </c>
      <c r="G25" s="136">
        <f>'Показатель 9.3'!G26</f>
        <v>1</v>
      </c>
    </row>
    <row r="26" spans="1:7" ht="15.95" customHeight="1" x14ac:dyDescent="0.2">
      <c r="A26" s="37" t="s">
        <v>35</v>
      </c>
      <c r="B26" s="51">
        <f t="shared" si="0"/>
        <v>5</v>
      </c>
      <c r="C26" s="48">
        <f>'Показатель 8.1'!J28</f>
        <v>2</v>
      </c>
      <c r="D26" s="136">
        <f>'Показатель 8.2'!H29</f>
        <v>2</v>
      </c>
      <c r="E26" s="136">
        <f>'Показатель 9.1'!H27</f>
        <v>0</v>
      </c>
      <c r="F26" s="136">
        <f>'Показатель 9.2'!J27</f>
        <v>0</v>
      </c>
      <c r="G26" s="136">
        <f>'Показатель 9.3'!G27</f>
        <v>1</v>
      </c>
    </row>
    <row r="27" spans="1:7" ht="15.95" customHeight="1" x14ac:dyDescent="0.2">
      <c r="A27" s="37" t="s">
        <v>36</v>
      </c>
      <c r="B27" s="51">
        <f t="shared" si="0"/>
        <v>3</v>
      </c>
      <c r="C27" s="48">
        <f>'Показатель 8.1'!J29</f>
        <v>1</v>
      </c>
      <c r="D27" s="136">
        <f>'Показатель 8.2'!H30</f>
        <v>1</v>
      </c>
      <c r="E27" s="136">
        <f>'Показатель 9.1'!H28</f>
        <v>0</v>
      </c>
      <c r="F27" s="136">
        <f>'Показатель 9.2'!J28</f>
        <v>0</v>
      </c>
      <c r="G27" s="136">
        <f>'Показатель 9.3'!G28</f>
        <v>1</v>
      </c>
    </row>
    <row r="28" spans="1:7" ht="15.95" customHeight="1" x14ac:dyDescent="0.2">
      <c r="A28" s="37" t="s">
        <v>37</v>
      </c>
      <c r="B28" s="51">
        <f t="shared" si="0"/>
        <v>4.5</v>
      </c>
      <c r="C28" s="48">
        <f>'Показатель 8.1'!J30</f>
        <v>2</v>
      </c>
      <c r="D28" s="136">
        <f>'Показатель 8.2'!H31</f>
        <v>1</v>
      </c>
      <c r="E28" s="136">
        <f>'Показатель 9.1'!H29</f>
        <v>0.5</v>
      </c>
      <c r="F28" s="136">
        <f>'Показатель 9.2'!J29</f>
        <v>0</v>
      </c>
      <c r="G28" s="136">
        <f>'Показатель 9.3'!G29</f>
        <v>1</v>
      </c>
    </row>
    <row r="29" spans="1:7" ht="15.95" customHeight="1" x14ac:dyDescent="0.2">
      <c r="A29" s="37" t="s">
        <v>38</v>
      </c>
      <c r="B29" s="51">
        <f t="shared" si="0"/>
        <v>7</v>
      </c>
      <c r="C29" s="48">
        <f>'Показатель 8.1'!J31</f>
        <v>4</v>
      </c>
      <c r="D29" s="136">
        <f>'Показатель 8.2'!H32</f>
        <v>2</v>
      </c>
      <c r="E29" s="136">
        <f>'Показатель 9.1'!H30</f>
        <v>0</v>
      </c>
      <c r="F29" s="136">
        <f>'Показатель 9.2'!J30</f>
        <v>0</v>
      </c>
      <c r="G29" s="136">
        <f>'Показатель 9.3'!G30</f>
        <v>1</v>
      </c>
    </row>
    <row r="30" spans="1:7" ht="15.95" customHeight="1" x14ac:dyDescent="0.2">
      <c r="A30" s="37" t="s">
        <v>39</v>
      </c>
      <c r="B30" s="51">
        <f t="shared" si="0"/>
        <v>3</v>
      </c>
      <c r="C30" s="48">
        <f>'Показатель 8.1'!J32</f>
        <v>1</v>
      </c>
      <c r="D30" s="136">
        <f>'Показатель 8.2'!H33</f>
        <v>1</v>
      </c>
      <c r="E30" s="136">
        <f>'Показатель 9.1'!H31</f>
        <v>0</v>
      </c>
      <c r="F30" s="136">
        <f>'Показатель 9.2'!J31</f>
        <v>0</v>
      </c>
      <c r="G30" s="136">
        <f>'Показатель 9.3'!G31</f>
        <v>1</v>
      </c>
    </row>
    <row r="31" spans="1:7" ht="15.95" customHeight="1" x14ac:dyDescent="0.2">
      <c r="A31" s="37" t="s">
        <v>40</v>
      </c>
      <c r="B31" s="51">
        <f t="shared" si="0"/>
        <v>3.5</v>
      </c>
      <c r="C31" s="48">
        <f>'Показатель 8.1'!J33</f>
        <v>2</v>
      </c>
      <c r="D31" s="136">
        <f>'Показатель 8.2'!H34</f>
        <v>0</v>
      </c>
      <c r="E31" s="136">
        <f>'Показатель 9.1'!H32</f>
        <v>0.5</v>
      </c>
      <c r="F31" s="136">
        <f>'Показатель 9.2'!J32</f>
        <v>0</v>
      </c>
      <c r="G31" s="136">
        <f>'Показатель 9.3'!G32</f>
        <v>1</v>
      </c>
    </row>
    <row r="32" spans="1:7" ht="15.95" customHeight="1" x14ac:dyDescent="0.2">
      <c r="A32" s="37" t="s">
        <v>41</v>
      </c>
      <c r="B32" s="51">
        <f t="shared" si="0"/>
        <v>6.5</v>
      </c>
      <c r="C32" s="48">
        <f>'Показатель 8.1'!J34</f>
        <v>4</v>
      </c>
      <c r="D32" s="136">
        <f>'Показатель 8.2'!H35</f>
        <v>0</v>
      </c>
      <c r="E32" s="136">
        <f>'Показатель 9.1'!H33</f>
        <v>0.5</v>
      </c>
      <c r="F32" s="136">
        <f>'Показатель 9.2'!J33</f>
        <v>1</v>
      </c>
      <c r="G32" s="136">
        <f>'Показатель 9.3'!G33</f>
        <v>1</v>
      </c>
    </row>
    <row r="33" spans="1:7" ht="15.95" customHeight="1" x14ac:dyDescent="0.2">
      <c r="A33" s="37" t="s">
        <v>42</v>
      </c>
      <c r="B33" s="51">
        <f t="shared" si="0"/>
        <v>2</v>
      </c>
      <c r="C33" s="48">
        <f>'Показатель 8.1'!J35</f>
        <v>1</v>
      </c>
      <c r="D33" s="136">
        <f>'Показатель 8.2'!H36</f>
        <v>0</v>
      </c>
      <c r="E33" s="136">
        <f>'Показатель 9.1'!H34</f>
        <v>0</v>
      </c>
      <c r="F33" s="136">
        <f>'Показатель 9.2'!J34</f>
        <v>0</v>
      </c>
      <c r="G33" s="136">
        <f>'Показатель 9.3'!G34</f>
        <v>1</v>
      </c>
    </row>
    <row r="34" spans="1:7" ht="15.95" customHeight="1" x14ac:dyDescent="0.2">
      <c r="A34" s="37" t="s">
        <v>43</v>
      </c>
      <c r="B34" s="51">
        <f t="shared" si="0"/>
        <v>7</v>
      </c>
      <c r="C34" s="48">
        <f>'Показатель 8.1'!J36</f>
        <v>4</v>
      </c>
      <c r="D34" s="136">
        <f>'Показатель 8.2'!H37</f>
        <v>1</v>
      </c>
      <c r="E34" s="136">
        <f>'Показатель 9.1'!H35</f>
        <v>0</v>
      </c>
      <c r="F34" s="136">
        <f>'Показатель 9.2'!J35</f>
        <v>1</v>
      </c>
      <c r="G34" s="136">
        <f>'Показатель 9.3'!G35</f>
        <v>1</v>
      </c>
    </row>
    <row r="35" spans="1:7" ht="15.95" customHeight="1" x14ac:dyDescent="0.2">
      <c r="A35" s="37" t="s">
        <v>44</v>
      </c>
      <c r="B35" s="51">
        <f t="shared" si="0"/>
        <v>7</v>
      </c>
      <c r="C35" s="48">
        <f>'Показатель 8.1'!J37</f>
        <v>2</v>
      </c>
      <c r="D35" s="136">
        <f>'Показатель 8.2'!H38</f>
        <v>3</v>
      </c>
      <c r="E35" s="136">
        <f>'Показатель 9.1'!H36</f>
        <v>0</v>
      </c>
      <c r="F35" s="136">
        <f>'Показатель 9.2'!J36</f>
        <v>1</v>
      </c>
      <c r="G35" s="136">
        <f>'Показатель 9.3'!G36</f>
        <v>1</v>
      </c>
    </row>
    <row r="36" spans="1:7" ht="15.95" customHeight="1" x14ac:dyDescent="0.2">
      <c r="A36" s="37" t="s">
        <v>45</v>
      </c>
      <c r="B36" s="51">
        <f t="shared" si="0"/>
        <v>7.5</v>
      </c>
      <c r="C36" s="48">
        <f>'Показатель 8.1'!J38</f>
        <v>4</v>
      </c>
      <c r="D36" s="136">
        <f>'Показатель 8.2'!H39</f>
        <v>1</v>
      </c>
      <c r="E36" s="136">
        <f>'Показатель 9.1'!H37</f>
        <v>0.5</v>
      </c>
      <c r="F36" s="136">
        <f>'Показатель 9.2'!J37</f>
        <v>1</v>
      </c>
      <c r="G36" s="136">
        <f>'Показатель 9.3'!G37</f>
        <v>1</v>
      </c>
    </row>
    <row r="37" spans="1:7" ht="15.95" customHeight="1" x14ac:dyDescent="0.2">
      <c r="A37" s="37" t="s">
        <v>46</v>
      </c>
      <c r="B37" s="51">
        <f t="shared" si="0"/>
        <v>6</v>
      </c>
      <c r="C37" s="48">
        <f>'Показатель 8.1'!J39</f>
        <v>4</v>
      </c>
      <c r="D37" s="136">
        <f>'Показатель 8.2'!H40</f>
        <v>1</v>
      </c>
      <c r="E37" s="136">
        <f>'Показатель 9.1'!H38</f>
        <v>0</v>
      </c>
      <c r="F37" s="136">
        <f>'Показатель 9.2'!J38</f>
        <v>0</v>
      </c>
      <c r="G37" s="136">
        <f>'Показатель 9.3'!G38</f>
        <v>1</v>
      </c>
    </row>
    <row r="38" spans="1:7" ht="15.95" customHeight="1" x14ac:dyDescent="0.2">
      <c r="A38" s="37" t="s">
        <v>47</v>
      </c>
      <c r="B38" s="51">
        <f t="shared" si="0"/>
        <v>3</v>
      </c>
      <c r="C38" s="48">
        <f>'Показатель 8.1'!J40</f>
        <v>2</v>
      </c>
      <c r="D38" s="136">
        <f>'Показатель 8.2'!H41</f>
        <v>0</v>
      </c>
      <c r="E38" s="136">
        <f>'Показатель 9.1'!H39</f>
        <v>0</v>
      </c>
      <c r="F38" s="136">
        <f>'Показатель 9.2'!J39</f>
        <v>0</v>
      </c>
      <c r="G38" s="136">
        <f>'Показатель 9.3'!G39</f>
        <v>1</v>
      </c>
    </row>
    <row r="39" spans="1:7" ht="15.95" customHeight="1" x14ac:dyDescent="0.2">
      <c r="A39" s="37" t="s">
        <v>48</v>
      </c>
      <c r="B39" s="51">
        <f t="shared" si="0"/>
        <v>7</v>
      </c>
      <c r="C39" s="48">
        <f>'Показатель 8.1'!J41</f>
        <v>4</v>
      </c>
      <c r="D39" s="136">
        <f>'Показатель 8.2'!H42</f>
        <v>0</v>
      </c>
      <c r="E39" s="136">
        <f>'Показатель 9.1'!H40</f>
        <v>1</v>
      </c>
      <c r="F39" s="136">
        <f>'Показатель 9.2'!J40</f>
        <v>1</v>
      </c>
      <c r="G39" s="136">
        <f>'Показатель 9.3'!G40</f>
        <v>1</v>
      </c>
    </row>
    <row r="40" spans="1:7" ht="15.95" customHeight="1" x14ac:dyDescent="0.2">
      <c r="A40" s="37" t="s">
        <v>49</v>
      </c>
      <c r="B40" s="51">
        <f t="shared" si="0"/>
        <v>9</v>
      </c>
      <c r="C40" s="48">
        <f>'Показатель 8.1'!J42</f>
        <v>4</v>
      </c>
      <c r="D40" s="136">
        <f>'Показатель 8.2'!H43</f>
        <v>2</v>
      </c>
      <c r="E40" s="136">
        <f>'Показатель 9.1'!H41</f>
        <v>1</v>
      </c>
      <c r="F40" s="136">
        <f>'Показатель 9.2'!J41</f>
        <v>1</v>
      </c>
      <c r="G40" s="136">
        <f>'Показатель 9.3'!G41</f>
        <v>1</v>
      </c>
    </row>
    <row r="41" spans="1:7" ht="15.95" customHeight="1" x14ac:dyDescent="0.2">
      <c r="A41" s="37" t="s">
        <v>50</v>
      </c>
      <c r="B41" s="51">
        <f t="shared" si="0"/>
        <v>1</v>
      </c>
      <c r="C41" s="48">
        <f>'Показатель 8.1'!J43</f>
        <v>0</v>
      </c>
      <c r="D41" s="136">
        <f>'Показатель 8.2'!H44</f>
        <v>0</v>
      </c>
      <c r="E41" s="136">
        <f>'Показатель 9.1'!H42</f>
        <v>0</v>
      </c>
      <c r="F41" s="136">
        <f>'Показатель 9.2'!J42</f>
        <v>0</v>
      </c>
      <c r="G41" s="136">
        <f>'Показатель 9.3'!G42</f>
        <v>1</v>
      </c>
    </row>
    <row r="42" spans="1:7" ht="15.95" customHeight="1" x14ac:dyDescent="0.2">
      <c r="A42" s="37" t="s">
        <v>51</v>
      </c>
      <c r="B42" s="51">
        <f t="shared" si="0"/>
        <v>3</v>
      </c>
      <c r="C42" s="48">
        <f>'Показатель 8.1'!J44</f>
        <v>2</v>
      </c>
      <c r="D42" s="136">
        <f>'Показатель 8.2'!H45</f>
        <v>0</v>
      </c>
      <c r="E42" s="136">
        <f>'Показатель 9.1'!H43</f>
        <v>0</v>
      </c>
      <c r="F42" s="136">
        <f>'Показатель 9.2'!J43</f>
        <v>0</v>
      </c>
      <c r="G42" s="136">
        <f>'Показатель 9.3'!G43</f>
        <v>1</v>
      </c>
    </row>
    <row r="43" spans="1:7" ht="15.95" customHeight="1" x14ac:dyDescent="0.2">
      <c r="A43" s="37" t="s">
        <v>53</v>
      </c>
      <c r="B43" s="51">
        <f t="shared" si="0"/>
        <v>4</v>
      </c>
      <c r="C43" s="48">
        <f>'Показатель 8.1'!J45</f>
        <v>2</v>
      </c>
      <c r="D43" s="136">
        <f>'Показатель 8.2'!H46</f>
        <v>1</v>
      </c>
      <c r="E43" s="136">
        <f>'Показатель 9.1'!H44</f>
        <v>0</v>
      </c>
      <c r="F43" s="136">
        <f>'Показатель 9.2'!J44</f>
        <v>0</v>
      </c>
      <c r="G43" s="136">
        <f>'Показатель 9.3'!G44</f>
        <v>1</v>
      </c>
    </row>
    <row r="44" spans="1:7" ht="15.95" customHeight="1" x14ac:dyDescent="0.2">
      <c r="A44" s="37" t="s">
        <v>54</v>
      </c>
      <c r="B44" s="51">
        <f t="shared" si="0"/>
        <v>8</v>
      </c>
      <c r="C44" s="48">
        <f>'Показатель 8.1'!J46</f>
        <v>4</v>
      </c>
      <c r="D44" s="136">
        <f>'Показатель 8.2'!H47</f>
        <v>2</v>
      </c>
      <c r="E44" s="136">
        <f>'Показатель 9.1'!H45</f>
        <v>0.5</v>
      </c>
      <c r="F44" s="136">
        <f>'Показатель 9.2'!J45</f>
        <v>0.5</v>
      </c>
      <c r="G44" s="136">
        <f>'Показатель 9.3'!G45</f>
        <v>1</v>
      </c>
    </row>
    <row r="45" spans="1:7" ht="15.95" customHeight="1" x14ac:dyDescent="0.2">
      <c r="A45" s="37" t="s">
        <v>55</v>
      </c>
      <c r="B45" s="51">
        <f t="shared" si="0"/>
        <v>8</v>
      </c>
      <c r="C45" s="48">
        <f>'Показатель 8.1'!J47</f>
        <v>4</v>
      </c>
      <c r="D45" s="136">
        <f>'Показатель 8.2'!H48</f>
        <v>2</v>
      </c>
      <c r="E45" s="136">
        <f>'Показатель 9.1'!H46</f>
        <v>0.5</v>
      </c>
      <c r="F45" s="136">
        <f>'Показатель 9.2'!J46</f>
        <v>0.5</v>
      </c>
      <c r="G45" s="136">
        <f>'Показатель 9.3'!G46</f>
        <v>1</v>
      </c>
    </row>
    <row r="46" spans="1:7" ht="15.95" customHeight="1" x14ac:dyDescent="0.2">
      <c r="A46" s="37" t="s">
        <v>52</v>
      </c>
      <c r="B46" s="51">
        <f t="shared" si="0"/>
        <v>3</v>
      </c>
      <c r="C46" s="48">
        <f>'Показатель 8.1'!J48</f>
        <v>1</v>
      </c>
      <c r="D46" s="136">
        <f>'Показатель 8.2'!H49</f>
        <v>1</v>
      </c>
      <c r="E46" s="136">
        <f>'Показатель 9.1'!H47</f>
        <v>0</v>
      </c>
      <c r="F46" s="136">
        <f>'Показатель 9.2'!J47</f>
        <v>0</v>
      </c>
      <c r="G46" s="136">
        <f>'Показатель 9.3'!G47</f>
        <v>1</v>
      </c>
    </row>
    <row r="47" spans="1:7" ht="15.95" customHeight="1" x14ac:dyDescent="0.2">
      <c r="A47" s="37" t="s">
        <v>56</v>
      </c>
      <c r="B47" s="51">
        <f t="shared" si="0"/>
        <v>9.5</v>
      </c>
      <c r="C47" s="48">
        <f>'Показатель 8.1'!J49</f>
        <v>4</v>
      </c>
      <c r="D47" s="136">
        <f>'Показатель 8.2'!H50</f>
        <v>3</v>
      </c>
      <c r="E47" s="136">
        <f>'Показатель 9.1'!H48</f>
        <v>0.5</v>
      </c>
      <c r="F47" s="136">
        <f>'Показатель 9.2'!J48</f>
        <v>1</v>
      </c>
      <c r="G47" s="136">
        <f>'Показатель 9.3'!G48</f>
        <v>1</v>
      </c>
    </row>
    <row r="48" spans="1:7" ht="15.95" customHeight="1" x14ac:dyDescent="0.2">
      <c r="A48" s="37" t="s">
        <v>57</v>
      </c>
      <c r="B48" s="51">
        <f t="shared" si="0"/>
        <v>1</v>
      </c>
      <c r="C48" s="48">
        <f>'Показатель 8.1'!J50</f>
        <v>0</v>
      </c>
      <c r="D48" s="136">
        <f>'Показатель 8.2'!H51</f>
        <v>0</v>
      </c>
      <c r="E48" s="136">
        <f>'Показатель 9.1'!H49</f>
        <v>0</v>
      </c>
      <c r="F48" s="136">
        <f>'Показатель 9.2'!J49</f>
        <v>0</v>
      </c>
      <c r="G48" s="136">
        <f>'Показатель 9.3'!G49</f>
        <v>1</v>
      </c>
    </row>
    <row r="49" spans="1:7" ht="15.95" customHeight="1" x14ac:dyDescent="0.2">
      <c r="A49" s="37" t="s">
        <v>58</v>
      </c>
      <c r="B49" s="51">
        <f t="shared" si="0"/>
        <v>6</v>
      </c>
      <c r="C49" s="48">
        <f>'Показатель 8.1'!J51</f>
        <v>4</v>
      </c>
      <c r="D49" s="136">
        <f>'Показатель 8.2'!H52</f>
        <v>0</v>
      </c>
      <c r="E49" s="136">
        <f>'Показатель 9.1'!H50</f>
        <v>0</v>
      </c>
      <c r="F49" s="136">
        <f>'Показатель 9.2'!J50</f>
        <v>1</v>
      </c>
      <c r="G49" s="136">
        <f>'Показатель 9.3'!G50</f>
        <v>1</v>
      </c>
    </row>
  </sheetData>
  <mergeCells count="1">
    <mergeCell ref="A1:G1"/>
  </mergeCells>
  <pageMargins left="0.39370078740157483" right="0.31496062992125984" top="0.35433070866141736" bottom="0.35433070866141736" header="0.31496062992125984" footer="0.31496062992125984"/>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5" activePane="bottomLeft" state="frozen"/>
      <selection pane="bottomLeft" activeCell="B12" sqref="B12"/>
    </sheetView>
  </sheetViews>
  <sheetFormatPr defaultRowHeight="15" x14ac:dyDescent="0.25"/>
  <cols>
    <col min="1" max="1" width="6.140625" customWidth="1"/>
    <col min="2" max="2" width="110.28515625" customWidth="1"/>
    <col min="3" max="3" width="7.42578125" customWidth="1"/>
  </cols>
  <sheetData>
    <row r="1" spans="1:3" ht="15.75" x14ac:dyDescent="0.25">
      <c r="A1" s="155" t="s">
        <v>74</v>
      </c>
      <c r="B1" s="155"/>
      <c r="C1" s="155"/>
    </row>
    <row r="2" spans="1:3" ht="15.75" x14ac:dyDescent="0.25">
      <c r="A2" s="31"/>
      <c r="B2" s="31"/>
      <c r="C2" s="31"/>
    </row>
    <row r="3" spans="1:3" ht="15" customHeight="1" x14ac:dyDescent="0.25">
      <c r="A3" s="156" t="s">
        <v>4</v>
      </c>
      <c r="B3" s="157" t="s">
        <v>5</v>
      </c>
      <c r="C3" s="157" t="s">
        <v>6</v>
      </c>
    </row>
    <row r="4" spans="1:3" x14ac:dyDescent="0.25">
      <c r="A4" s="156"/>
      <c r="B4" s="157"/>
      <c r="C4" s="157"/>
    </row>
    <row r="5" spans="1:3" x14ac:dyDescent="0.25">
      <c r="A5" s="83" t="s">
        <v>75</v>
      </c>
      <c r="B5" s="84" t="s">
        <v>76</v>
      </c>
      <c r="C5" s="85">
        <f>C8+C13</f>
        <v>7</v>
      </c>
    </row>
    <row r="6" spans="1:3" ht="36.75" customHeight="1" x14ac:dyDescent="0.25">
      <c r="A6" s="160" t="s">
        <v>79</v>
      </c>
      <c r="B6" s="80" t="s">
        <v>77</v>
      </c>
      <c r="C6" s="161"/>
    </row>
    <row r="7" spans="1:3" ht="106.5" customHeight="1" x14ac:dyDescent="0.25">
      <c r="A7" s="160"/>
      <c r="B7" s="82" t="s">
        <v>78</v>
      </c>
      <c r="C7" s="161"/>
    </row>
    <row r="8" spans="1:3" x14ac:dyDescent="0.25">
      <c r="A8" s="29"/>
      <c r="B8" s="32" t="s">
        <v>81</v>
      </c>
      <c r="C8" s="30">
        <v>4</v>
      </c>
    </row>
    <row r="9" spans="1:3" x14ac:dyDescent="0.25">
      <c r="A9" s="101"/>
      <c r="B9" s="32" t="s">
        <v>82</v>
      </c>
      <c r="C9" s="102">
        <v>2</v>
      </c>
    </row>
    <row r="10" spans="1:3" x14ac:dyDescent="0.25">
      <c r="A10" s="29"/>
      <c r="B10" s="20" t="s">
        <v>83</v>
      </c>
      <c r="C10" s="30">
        <v>0</v>
      </c>
    </row>
    <row r="11" spans="1:3" ht="38.25" customHeight="1" x14ac:dyDescent="0.25">
      <c r="A11" s="158" t="s">
        <v>80</v>
      </c>
      <c r="B11" s="80" t="s">
        <v>84</v>
      </c>
      <c r="C11" s="159"/>
    </row>
    <row r="12" spans="1:3" ht="281.25" customHeight="1" x14ac:dyDescent="0.25">
      <c r="A12" s="158"/>
      <c r="B12" s="82" t="s">
        <v>85</v>
      </c>
      <c r="C12" s="159"/>
    </row>
    <row r="13" spans="1:3" x14ac:dyDescent="0.25">
      <c r="A13" s="33"/>
      <c r="B13" s="32" t="s">
        <v>86</v>
      </c>
      <c r="C13" s="30">
        <v>3</v>
      </c>
    </row>
    <row r="14" spans="1:3" x14ac:dyDescent="0.25">
      <c r="A14" s="33"/>
      <c r="B14" s="32" t="s">
        <v>87</v>
      </c>
      <c r="C14" s="102">
        <v>2</v>
      </c>
    </row>
    <row r="15" spans="1:3" x14ac:dyDescent="0.25">
      <c r="A15" s="33"/>
      <c r="B15" s="32" t="s">
        <v>88</v>
      </c>
      <c r="C15" s="30">
        <v>1</v>
      </c>
    </row>
    <row r="16" spans="1:3" x14ac:dyDescent="0.25">
      <c r="A16" s="33"/>
      <c r="B16" s="20" t="s">
        <v>89</v>
      </c>
      <c r="C16" s="30">
        <v>0</v>
      </c>
    </row>
    <row r="17" spans="1:3" x14ac:dyDescent="0.25">
      <c r="A17" s="86" t="s">
        <v>90</v>
      </c>
      <c r="B17" s="84" t="s">
        <v>91</v>
      </c>
      <c r="C17" s="85">
        <f>C20+C24+C28</f>
        <v>3</v>
      </c>
    </row>
    <row r="18" spans="1:3" ht="34.5" customHeight="1" x14ac:dyDescent="0.25">
      <c r="A18" s="151" t="s">
        <v>92</v>
      </c>
      <c r="B18" s="80" t="s">
        <v>93</v>
      </c>
      <c r="C18" s="153"/>
    </row>
    <row r="19" spans="1:3" ht="161.25" customHeight="1" x14ac:dyDescent="0.25">
      <c r="A19" s="152"/>
      <c r="B19" s="82" t="s">
        <v>94</v>
      </c>
      <c r="C19" s="154"/>
    </row>
    <row r="20" spans="1:3" ht="30" customHeight="1" x14ac:dyDescent="0.25">
      <c r="A20" s="21"/>
      <c r="B20" s="32" t="s">
        <v>95</v>
      </c>
      <c r="C20" s="43">
        <v>1</v>
      </c>
    </row>
    <row r="21" spans="1:3" ht="17.25" customHeight="1" x14ac:dyDescent="0.25">
      <c r="A21" s="21"/>
      <c r="B21" s="32" t="s">
        <v>96</v>
      </c>
      <c r="C21" s="53">
        <v>0</v>
      </c>
    </row>
    <row r="22" spans="1:3" ht="66" customHeight="1" x14ac:dyDescent="0.25">
      <c r="A22" s="151" t="s">
        <v>97</v>
      </c>
      <c r="B22" s="80" t="s">
        <v>98</v>
      </c>
      <c r="C22" s="153"/>
    </row>
    <row r="23" spans="1:3" ht="73.5" customHeight="1" x14ac:dyDescent="0.25">
      <c r="A23" s="152"/>
      <c r="B23" s="81" t="s">
        <v>99</v>
      </c>
      <c r="C23" s="154"/>
    </row>
    <row r="24" spans="1:3" ht="33" customHeight="1" x14ac:dyDescent="0.25">
      <c r="A24" s="21"/>
      <c r="B24" s="32" t="s">
        <v>100</v>
      </c>
      <c r="C24" s="56">
        <v>1</v>
      </c>
    </row>
    <row r="25" spans="1:3" ht="30" customHeight="1" x14ac:dyDescent="0.25">
      <c r="A25" s="21"/>
      <c r="B25" s="32" t="s">
        <v>101</v>
      </c>
      <c r="C25" s="57">
        <v>0</v>
      </c>
    </row>
    <row r="26" spans="1:3" ht="33.75" customHeight="1" x14ac:dyDescent="0.25">
      <c r="A26" s="151" t="s">
        <v>102</v>
      </c>
      <c r="B26" s="80" t="s">
        <v>103</v>
      </c>
      <c r="C26" s="153"/>
    </row>
    <row r="27" spans="1:3" ht="42.75" customHeight="1" x14ac:dyDescent="0.25">
      <c r="A27" s="152"/>
      <c r="B27" s="82" t="s">
        <v>104</v>
      </c>
      <c r="C27" s="154"/>
    </row>
    <row r="28" spans="1:3" x14ac:dyDescent="0.25">
      <c r="A28" s="21"/>
      <c r="B28" s="32" t="s">
        <v>105</v>
      </c>
      <c r="C28" s="57">
        <v>1</v>
      </c>
    </row>
    <row r="29" spans="1:3" x14ac:dyDescent="0.25">
      <c r="A29" s="21"/>
      <c r="B29" s="32" t="s">
        <v>106</v>
      </c>
      <c r="C29" s="57">
        <v>0</v>
      </c>
    </row>
    <row r="30" spans="1:3" x14ac:dyDescent="0.25">
      <c r="A30" s="68"/>
      <c r="B30" s="87" t="s">
        <v>107</v>
      </c>
      <c r="C30" s="88">
        <f>C5+C17</f>
        <v>10</v>
      </c>
    </row>
  </sheetData>
  <mergeCells count="14">
    <mergeCell ref="A26:A27"/>
    <mergeCell ref="C26:C27"/>
    <mergeCell ref="A1:C1"/>
    <mergeCell ref="A3:A4"/>
    <mergeCell ref="B3:B4"/>
    <mergeCell ref="C3:C4"/>
    <mergeCell ref="A11:A12"/>
    <mergeCell ref="C11:C12"/>
    <mergeCell ref="A22:A23"/>
    <mergeCell ref="C22:C23"/>
    <mergeCell ref="A6:A7"/>
    <mergeCell ref="C6:C7"/>
    <mergeCell ref="A18:A19"/>
    <mergeCell ref="C18:C19"/>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Normal="100" zoomScaleSheetLayoutView="100" workbookViewId="0">
      <pane ySplit="7" topLeftCell="A46" activePane="bottomLeft" state="frozen"/>
      <selection pane="bottomLeft" activeCell="H51" sqref="H51"/>
    </sheetView>
  </sheetViews>
  <sheetFormatPr defaultRowHeight="12.75" x14ac:dyDescent="0.2"/>
  <cols>
    <col min="1" max="1" width="3.85546875" style="12" customWidth="1"/>
    <col min="2" max="2" width="23.28515625" style="22" customWidth="1"/>
    <col min="3" max="3" width="55.140625" style="11" customWidth="1"/>
    <col min="4" max="4" width="16.28515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99" t="s">
        <v>108</v>
      </c>
      <c r="B1" s="44"/>
      <c r="C1" s="44"/>
      <c r="D1" s="44"/>
      <c r="E1" s="44"/>
      <c r="F1" s="44"/>
      <c r="G1" s="44"/>
      <c r="H1" s="44"/>
      <c r="I1" s="44"/>
      <c r="J1" s="44"/>
      <c r="K1"/>
    </row>
    <row r="2" spans="1:12" ht="16.5" customHeight="1" x14ac:dyDescent="0.2">
      <c r="A2" s="17" t="s">
        <v>17</v>
      </c>
      <c r="B2" s="5"/>
      <c r="C2" s="40"/>
      <c r="D2" s="40"/>
      <c r="E2" s="40"/>
      <c r="F2" s="40"/>
      <c r="G2" s="40"/>
      <c r="H2" s="23"/>
    </row>
    <row r="3" spans="1:12" ht="42.75" customHeight="1" x14ac:dyDescent="0.2">
      <c r="A3" s="162"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2"/>
      <c r="C3" s="162"/>
      <c r="D3" s="162"/>
      <c r="E3" s="162"/>
      <c r="F3" s="162"/>
      <c r="G3" s="162"/>
      <c r="H3" s="162"/>
      <c r="I3" s="162"/>
      <c r="J3" s="162"/>
      <c r="K3" s="162"/>
      <c r="L3" s="162"/>
    </row>
    <row r="4" spans="1:12" ht="51" customHeight="1" x14ac:dyDescent="0.2">
      <c r="A4" s="163" t="s">
        <v>4</v>
      </c>
      <c r="B4" s="106" t="s">
        <v>61</v>
      </c>
      <c r="C4" s="106"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106" t="s">
        <v>16</v>
      </c>
      <c r="E4" s="163" t="s">
        <v>68</v>
      </c>
      <c r="F4" s="163" t="s">
        <v>109</v>
      </c>
      <c r="G4" s="163"/>
      <c r="H4" s="163"/>
      <c r="I4" s="163"/>
      <c r="J4" s="163"/>
      <c r="K4" s="163" t="s">
        <v>3</v>
      </c>
      <c r="L4" s="163" t="s">
        <v>64</v>
      </c>
    </row>
    <row r="5" spans="1:12" s="10" customFormat="1" ht="30.75" customHeight="1" x14ac:dyDescent="0.2">
      <c r="A5" s="163"/>
      <c r="B5" s="163" t="s">
        <v>7</v>
      </c>
      <c r="C5" s="108" t="str">
        <f>'Методика IV этап'!B8</f>
        <v>Опубликован в структурированном виде, с указанием полных или кратких наименований всех составляющих</v>
      </c>
      <c r="D5" s="164" t="s">
        <v>59</v>
      </c>
      <c r="E5" s="163"/>
      <c r="F5" s="165" t="s">
        <v>13</v>
      </c>
      <c r="G5" s="164" t="s">
        <v>14</v>
      </c>
      <c r="H5" s="164"/>
      <c r="I5" s="164"/>
      <c r="J5" s="165" t="s">
        <v>12</v>
      </c>
      <c r="K5" s="163"/>
      <c r="L5" s="163"/>
    </row>
    <row r="6" spans="1:12" s="10" customFormat="1" ht="46.5" customHeight="1" x14ac:dyDescent="0.2">
      <c r="A6" s="163"/>
      <c r="B6" s="163"/>
      <c r="C6" s="108" t="str">
        <f>'Методика IV этап'!B9</f>
        <v>Опубликован, но не в структурированном виде и (или) без указания полных или кратких наименований всех составляющих</v>
      </c>
      <c r="D6" s="164"/>
      <c r="E6" s="163"/>
      <c r="F6" s="165"/>
      <c r="G6" s="164" t="s">
        <v>11</v>
      </c>
      <c r="H6" s="164" t="s">
        <v>18</v>
      </c>
      <c r="I6" s="164" t="s">
        <v>60</v>
      </c>
      <c r="J6" s="165"/>
      <c r="K6" s="163"/>
      <c r="L6" s="163"/>
    </row>
    <row r="7" spans="1:12" s="10" customFormat="1" ht="22.5" customHeight="1" x14ac:dyDescent="0.2">
      <c r="A7" s="163"/>
      <c r="B7" s="163"/>
      <c r="C7" s="108" t="str">
        <f>'Методика IV этап'!B10</f>
        <v>Не опубликован</v>
      </c>
      <c r="D7" s="164"/>
      <c r="E7" s="163"/>
      <c r="F7" s="165"/>
      <c r="G7" s="164"/>
      <c r="H7" s="164"/>
      <c r="I7" s="164"/>
      <c r="J7" s="165"/>
      <c r="K7" s="163"/>
      <c r="L7" s="163"/>
    </row>
    <row r="8" spans="1:12" s="45" customFormat="1" x14ac:dyDescent="0.2">
      <c r="A8" s="63"/>
      <c r="B8" s="64" t="s">
        <v>19</v>
      </c>
      <c r="C8" s="65"/>
      <c r="D8" s="65"/>
      <c r="E8" s="66"/>
      <c r="F8" s="67"/>
      <c r="G8" s="67"/>
      <c r="H8" s="67"/>
      <c r="I8" s="67"/>
      <c r="J8" s="67"/>
      <c r="K8" s="100"/>
      <c r="L8" s="68"/>
    </row>
    <row r="9" spans="1:12" s="7" customFormat="1" ht="25.5" x14ac:dyDescent="0.2">
      <c r="A9" s="38">
        <v>1</v>
      </c>
      <c r="B9" s="37" t="s">
        <v>20</v>
      </c>
      <c r="C9" s="129" t="s">
        <v>81</v>
      </c>
      <c r="D9" s="130" t="s">
        <v>119</v>
      </c>
      <c r="E9" s="137"/>
      <c r="F9" s="132">
        <f>IF(C9=$C$5,4,IF(C9=$C$6,2,0))</f>
        <v>4</v>
      </c>
      <c r="G9" s="132"/>
      <c r="H9" s="132"/>
      <c r="I9" s="132"/>
      <c r="J9" s="132">
        <f>F9*(1-G9)*(1-H9)*(1-I9)</f>
        <v>4</v>
      </c>
      <c r="K9" s="54" t="s">
        <v>259</v>
      </c>
      <c r="L9" s="124"/>
    </row>
    <row r="10" spans="1:12" ht="48.75" customHeight="1" x14ac:dyDescent="0.2">
      <c r="A10" s="38">
        <v>2</v>
      </c>
      <c r="B10" s="37" t="s">
        <v>21</v>
      </c>
      <c r="C10" s="129" t="s">
        <v>82</v>
      </c>
      <c r="D10" s="130" t="s">
        <v>126</v>
      </c>
      <c r="E10" s="130"/>
      <c r="F10" s="132">
        <f t="shared" ref="F10:F51" si="0">IF(C10=$C$5,4,IF(C10=$C$6,2,0))</f>
        <v>2</v>
      </c>
      <c r="G10" s="132"/>
      <c r="H10" s="132"/>
      <c r="I10" s="132"/>
      <c r="J10" s="132">
        <f t="shared" ref="J10:J12" si="1">F10*(1-H10)*(1-I10)</f>
        <v>2</v>
      </c>
      <c r="K10" s="54" t="s">
        <v>242</v>
      </c>
      <c r="L10" s="42" t="s">
        <v>243</v>
      </c>
    </row>
    <row r="11" spans="1:12" ht="48.75" customHeight="1" x14ac:dyDescent="0.2">
      <c r="A11" s="38">
        <v>3</v>
      </c>
      <c r="B11" s="37" t="s">
        <v>191</v>
      </c>
      <c r="C11" s="129" t="s">
        <v>81</v>
      </c>
      <c r="D11" s="60" t="s">
        <v>133</v>
      </c>
      <c r="E11" s="142"/>
      <c r="F11" s="132">
        <f t="shared" si="0"/>
        <v>4</v>
      </c>
      <c r="G11" s="132"/>
      <c r="H11" s="132"/>
      <c r="I11" s="132"/>
      <c r="J11" s="132">
        <f t="shared" si="1"/>
        <v>4</v>
      </c>
      <c r="K11" s="110" t="s">
        <v>249</v>
      </c>
      <c r="L11" s="133" t="s">
        <v>172</v>
      </c>
    </row>
    <row r="12" spans="1:12" s="7" customFormat="1" ht="63.75" x14ac:dyDescent="0.2">
      <c r="A12" s="38">
        <v>4</v>
      </c>
      <c r="B12" s="37" t="s">
        <v>22</v>
      </c>
      <c r="C12" s="129" t="s">
        <v>82</v>
      </c>
      <c r="D12" s="130" t="s">
        <v>126</v>
      </c>
      <c r="E12" s="131"/>
      <c r="F12" s="132">
        <f t="shared" si="0"/>
        <v>2</v>
      </c>
      <c r="G12" s="132"/>
      <c r="H12" s="132"/>
      <c r="I12" s="132"/>
      <c r="J12" s="132">
        <f t="shared" si="1"/>
        <v>2</v>
      </c>
      <c r="K12" s="110" t="s">
        <v>254</v>
      </c>
      <c r="L12" s="42" t="s">
        <v>255</v>
      </c>
    </row>
    <row r="13" spans="1:12" s="46" customFormat="1" x14ac:dyDescent="0.2">
      <c r="A13" s="69"/>
      <c r="B13" s="64" t="s">
        <v>62</v>
      </c>
      <c r="C13" s="70"/>
      <c r="D13" s="70"/>
      <c r="E13" s="70"/>
      <c r="F13" s="70"/>
      <c r="G13" s="67"/>
      <c r="H13" s="67"/>
      <c r="I13" s="67"/>
      <c r="J13" s="67"/>
      <c r="K13" s="69"/>
      <c r="L13" s="71"/>
    </row>
    <row r="14" spans="1:12" ht="25.5" x14ac:dyDescent="0.2">
      <c r="A14" s="38">
        <v>5</v>
      </c>
      <c r="B14" s="37" t="s">
        <v>23</v>
      </c>
      <c r="C14" s="129" t="s">
        <v>82</v>
      </c>
      <c r="D14" s="130" t="s">
        <v>119</v>
      </c>
      <c r="E14" s="131"/>
      <c r="F14" s="132">
        <f t="shared" si="0"/>
        <v>2</v>
      </c>
      <c r="G14" s="132"/>
      <c r="H14" s="132"/>
      <c r="I14" s="132"/>
      <c r="J14" s="132">
        <f>F14*(1-H14)*(1-I14)*(1-G14)</f>
        <v>2</v>
      </c>
      <c r="K14" s="54" t="s">
        <v>192</v>
      </c>
      <c r="L14" s="125"/>
    </row>
    <row r="15" spans="1:12" s="7" customFormat="1" ht="25.5" x14ac:dyDescent="0.2">
      <c r="A15" s="38">
        <v>6</v>
      </c>
      <c r="B15" s="37" t="s">
        <v>25</v>
      </c>
      <c r="C15" s="129" t="s">
        <v>81</v>
      </c>
      <c r="D15" s="60" t="s">
        <v>120</v>
      </c>
      <c r="E15" s="137"/>
      <c r="F15" s="132">
        <f t="shared" si="0"/>
        <v>4</v>
      </c>
      <c r="G15" s="132">
        <v>0.5</v>
      </c>
      <c r="H15" s="132"/>
      <c r="I15" s="132"/>
      <c r="J15" s="132">
        <f t="shared" ref="J15:J51" si="2">F15*(1-H15)*(1-I15)*(1-G15)</f>
        <v>2</v>
      </c>
      <c r="K15" s="54" t="s">
        <v>198</v>
      </c>
      <c r="L15" s="133" t="s">
        <v>131</v>
      </c>
    </row>
    <row r="16" spans="1:12" s="7" customFormat="1" ht="31.5" customHeight="1" x14ac:dyDescent="0.2">
      <c r="A16" s="38">
        <v>7</v>
      </c>
      <c r="B16" s="37" t="s">
        <v>24</v>
      </c>
      <c r="C16" s="129" t="s">
        <v>82</v>
      </c>
      <c r="D16" s="130" t="s">
        <v>119</v>
      </c>
      <c r="E16" s="137" t="s">
        <v>202</v>
      </c>
      <c r="F16" s="132">
        <f t="shared" si="0"/>
        <v>2</v>
      </c>
      <c r="G16" s="132"/>
      <c r="H16" s="132">
        <v>0.5</v>
      </c>
      <c r="I16" s="132"/>
      <c r="J16" s="132">
        <f t="shared" si="2"/>
        <v>1</v>
      </c>
      <c r="K16" s="54" t="s">
        <v>201</v>
      </c>
      <c r="L16" s="133" t="s">
        <v>203</v>
      </c>
    </row>
    <row r="17" spans="1:12" s="7" customFormat="1" ht="89.25" x14ac:dyDescent="0.2">
      <c r="A17" s="38">
        <v>8</v>
      </c>
      <c r="B17" s="37" t="s">
        <v>26</v>
      </c>
      <c r="C17" s="129" t="s">
        <v>81</v>
      </c>
      <c r="D17" s="60" t="s">
        <v>133</v>
      </c>
      <c r="E17" s="137"/>
      <c r="F17" s="132">
        <f t="shared" si="0"/>
        <v>4</v>
      </c>
      <c r="G17" s="132"/>
      <c r="H17" s="132"/>
      <c r="I17" s="132"/>
      <c r="J17" s="132">
        <f t="shared" si="2"/>
        <v>4</v>
      </c>
      <c r="K17" s="73" t="s">
        <v>208</v>
      </c>
      <c r="L17" s="55"/>
    </row>
    <row r="18" spans="1:12" ht="25.5" x14ac:dyDescent="0.2">
      <c r="A18" s="38">
        <v>9</v>
      </c>
      <c r="B18" s="37" t="s">
        <v>27</v>
      </c>
      <c r="C18" s="129" t="s">
        <v>81</v>
      </c>
      <c r="D18" s="60" t="s">
        <v>119</v>
      </c>
      <c r="E18" s="137"/>
      <c r="F18" s="132">
        <f t="shared" si="0"/>
        <v>4</v>
      </c>
      <c r="G18" s="132"/>
      <c r="H18" s="132"/>
      <c r="I18" s="132"/>
      <c r="J18" s="132">
        <f t="shared" si="2"/>
        <v>4</v>
      </c>
      <c r="K18" s="73" t="s">
        <v>211</v>
      </c>
      <c r="L18" s="125"/>
    </row>
    <row r="19" spans="1:12" s="7" customFormat="1" ht="25.5" x14ac:dyDescent="0.2">
      <c r="A19" s="38">
        <v>10</v>
      </c>
      <c r="B19" s="37" t="s">
        <v>28</v>
      </c>
      <c r="C19" s="129" t="s">
        <v>82</v>
      </c>
      <c r="D19" s="60" t="s">
        <v>119</v>
      </c>
      <c r="E19" s="137"/>
      <c r="F19" s="132">
        <f t="shared" si="0"/>
        <v>2</v>
      </c>
      <c r="G19" s="132"/>
      <c r="H19" s="132"/>
      <c r="I19" s="132"/>
      <c r="J19" s="132">
        <f t="shared" si="2"/>
        <v>2</v>
      </c>
      <c r="K19" s="73" t="s">
        <v>218</v>
      </c>
      <c r="L19" s="125"/>
    </row>
    <row r="20" spans="1:12" ht="51" x14ac:dyDescent="0.2">
      <c r="A20" s="38">
        <v>11</v>
      </c>
      <c r="B20" s="37" t="s">
        <v>63</v>
      </c>
      <c r="C20" s="129" t="s">
        <v>82</v>
      </c>
      <c r="D20" s="60" t="s">
        <v>133</v>
      </c>
      <c r="E20" s="137"/>
      <c r="F20" s="132">
        <f t="shared" si="0"/>
        <v>2</v>
      </c>
      <c r="G20" s="132"/>
      <c r="H20" s="132"/>
      <c r="I20" s="132"/>
      <c r="J20" s="132">
        <f t="shared" si="2"/>
        <v>2</v>
      </c>
      <c r="K20" s="110" t="s">
        <v>221</v>
      </c>
      <c r="L20" s="55"/>
    </row>
    <row r="21" spans="1:12" s="7" customFormat="1" ht="25.5" x14ac:dyDescent="0.2">
      <c r="A21" s="38">
        <v>12</v>
      </c>
      <c r="B21" s="37" t="s">
        <v>29</v>
      </c>
      <c r="C21" s="129" t="s">
        <v>82</v>
      </c>
      <c r="D21" s="60" t="s">
        <v>119</v>
      </c>
      <c r="E21" s="137"/>
      <c r="F21" s="132">
        <f t="shared" si="0"/>
        <v>2</v>
      </c>
      <c r="G21" s="132"/>
      <c r="H21" s="132"/>
      <c r="I21" s="132"/>
      <c r="J21" s="132">
        <f t="shared" si="2"/>
        <v>2</v>
      </c>
      <c r="K21" s="110" t="s">
        <v>224</v>
      </c>
      <c r="L21" s="125"/>
    </row>
    <row r="22" spans="1:12" s="7" customFormat="1" ht="25.5" x14ac:dyDescent="0.2">
      <c r="A22" s="38">
        <v>13</v>
      </c>
      <c r="B22" s="37" t="s">
        <v>30</v>
      </c>
      <c r="C22" s="129" t="s">
        <v>82</v>
      </c>
      <c r="D22" s="60" t="s">
        <v>119</v>
      </c>
      <c r="E22" s="137"/>
      <c r="F22" s="132">
        <f t="shared" si="0"/>
        <v>2</v>
      </c>
      <c r="G22" s="132"/>
      <c r="H22" s="132"/>
      <c r="I22" s="132"/>
      <c r="J22" s="132">
        <f t="shared" si="2"/>
        <v>2</v>
      </c>
      <c r="K22" s="111" t="s">
        <v>226</v>
      </c>
      <c r="L22" s="125"/>
    </row>
    <row r="23" spans="1:12" s="7" customFormat="1" ht="38.25" x14ac:dyDescent="0.2">
      <c r="A23" s="38">
        <v>14</v>
      </c>
      <c r="B23" s="37" t="s">
        <v>67</v>
      </c>
      <c r="C23" s="129" t="s">
        <v>81</v>
      </c>
      <c r="D23" s="130" t="s">
        <v>126</v>
      </c>
      <c r="E23" s="137"/>
      <c r="F23" s="132">
        <f t="shared" si="0"/>
        <v>4</v>
      </c>
      <c r="G23" s="132"/>
      <c r="H23" s="132"/>
      <c r="I23" s="132"/>
      <c r="J23" s="132">
        <f t="shared" si="2"/>
        <v>4</v>
      </c>
      <c r="K23" s="110" t="s">
        <v>141</v>
      </c>
      <c r="L23" s="133"/>
    </row>
    <row r="24" spans="1:12" ht="38.25" x14ac:dyDescent="0.2">
      <c r="A24" s="38">
        <v>15</v>
      </c>
      <c r="B24" s="37" t="s">
        <v>31</v>
      </c>
      <c r="C24" s="129" t="s">
        <v>82</v>
      </c>
      <c r="D24" s="130" t="s">
        <v>119</v>
      </c>
      <c r="E24" s="137"/>
      <c r="F24" s="132">
        <f t="shared" si="0"/>
        <v>2</v>
      </c>
      <c r="G24" s="132"/>
      <c r="H24" s="132">
        <v>0.5</v>
      </c>
      <c r="I24" s="132"/>
      <c r="J24" s="132">
        <f t="shared" si="2"/>
        <v>1</v>
      </c>
      <c r="K24" s="110" t="s">
        <v>384</v>
      </c>
      <c r="L24" s="134" t="s">
        <v>386</v>
      </c>
    </row>
    <row r="25" spans="1:12" ht="25.5" x14ac:dyDescent="0.2">
      <c r="A25" s="38">
        <v>16</v>
      </c>
      <c r="B25" s="37" t="s">
        <v>32</v>
      </c>
      <c r="C25" s="129" t="s">
        <v>82</v>
      </c>
      <c r="D25" s="60" t="s">
        <v>119</v>
      </c>
      <c r="E25" s="137"/>
      <c r="F25" s="132">
        <f t="shared" si="0"/>
        <v>2</v>
      </c>
      <c r="G25" s="132"/>
      <c r="H25" s="132"/>
      <c r="I25" s="132"/>
      <c r="J25" s="132">
        <f t="shared" si="2"/>
        <v>2</v>
      </c>
      <c r="K25" s="54" t="s">
        <v>234</v>
      </c>
      <c r="L25" s="125"/>
    </row>
    <row r="26" spans="1:12" ht="41.25" customHeight="1" x14ac:dyDescent="0.2">
      <c r="A26" s="38">
        <v>17</v>
      </c>
      <c r="B26" s="37" t="s">
        <v>33</v>
      </c>
      <c r="C26" s="129" t="s">
        <v>81</v>
      </c>
      <c r="D26" s="60" t="s">
        <v>119</v>
      </c>
      <c r="E26" s="137"/>
      <c r="F26" s="132">
        <f t="shared" si="0"/>
        <v>4</v>
      </c>
      <c r="G26" s="132"/>
      <c r="H26" s="132"/>
      <c r="I26" s="132"/>
      <c r="J26" s="132">
        <f t="shared" si="2"/>
        <v>4</v>
      </c>
      <c r="K26" s="54" t="s">
        <v>237</v>
      </c>
      <c r="L26" s="125"/>
    </row>
    <row r="27" spans="1:12" s="16" customFormat="1" ht="38.25" x14ac:dyDescent="0.2">
      <c r="A27" s="38">
        <v>18</v>
      </c>
      <c r="B27" s="37" t="s">
        <v>34</v>
      </c>
      <c r="C27" s="129" t="s">
        <v>81</v>
      </c>
      <c r="D27" s="60" t="s">
        <v>133</v>
      </c>
      <c r="E27" s="137"/>
      <c r="F27" s="132">
        <f t="shared" si="0"/>
        <v>4</v>
      </c>
      <c r="G27" s="132"/>
      <c r="H27" s="132"/>
      <c r="I27" s="132"/>
      <c r="J27" s="132">
        <f t="shared" si="2"/>
        <v>4</v>
      </c>
      <c r="K27" s="73" t="s">
        <v>262</v>
      </c>
      <c r="L27" s="133" t="s">
        <v>172</v>
      </c>
    </row>
    <row r="28" spans="1:12" ht="25.5" x14ac:dyDescent="0.2">
      <c r="A28" s="38">
        <v>19</v>
      </c>
      <c r="B28" s="37" t="s">
        <v>35</v>
      </c>
      <c r="C28" s="129" t="s">
        <v>82</v>
      </c>
      <c r="D28" s="60" t="s">
        <v>119</v>
      </c>
      <c r="E28" s="137"/>
      <c r="F28" s="132">
        <f t="shared" si="0"/>
        <v>2</v>
      </c>
      <c r="G28" s="132"/>
      <c r="H28" s="132"/>
      <c r="I28" s="132"/>
      <c r="J28" s="132">
        <f t="shared" si="2"/>
        <v>2</v>
      </c>
      <c r="K28" s="73" t="s">
        <v>151</v>
      </c>
      <c r="L28" s="55"/>
    </row>
    <row r="29" spans="1:12" ht="38.25" x14ac:dyDescent="0.2">
      <c r="A29" s="38">
        <v>20</v>
      </c>
      <c r="B29" s="37" t="s">
        <v>36</v>
      </c>
      <c r="C29" s="129" t="s">
        <v>82</v>
      </c>
      <c r="D29" s="130" t="s">
        <v>126</v>
      </c>
      <c r="E29" s="137" t="s">
        <v>142</v>
      </c>
      <c r="F29" s="132">
        <f t="shared" si="0"/>
        <v>2</v>
      </c>
      <c r="G29" s="132"/>
      <c r="H29" s="132">
        <v>0.5</v>
      </c>
      <c r="I29" s="132"/>
      <c r="J29" s="132">
        <f t="shared" si="2"/>
        <v>1</v>
      </c>
      <c r="K29" s="73" t="s">
        <v>154</v>
      </c>
      <c r="L29" s="133" t="s">
        <v>268</v>
      </c>
    </row>
    <row r="30" spans="1:12" ht="42" customHeight="1" x14ac:dyDescent="0.2">
      <c r="A30" s="38">
        <v>21</v>
      </c>
      <c r="B30" s="37" t="s">
        <v>37</v>
      </c>
      <c r="C30" s="129" t="s">
        <v>81</v>
      </c>
      <c r="D30" s="130" t="s">
        <v>126</v>
      </c>
      <c r="E30" s="137" t="s">
        <v>142</v>
      </c>
      <c r="F30" s="132">
        <f t="shared" si="0"/>
        <v>4</v>
      </c>
      <c r="G30" s="132"/>
      <c r="H30" s="132">
        <v>0.5</v>
      </c>
      <c r="I30" s="132"/>
      <c r="J30" s="132">
        <f t="shared" si="2"/>
        <v>2</v>
      </c>
      <c r="K30" s="73" t="s">
        <v>272</v>
      </c>
      <c r="L30" s="134"/>
    </row>
    <row r="31" spans="1:12" ht="63.75" x14ac:dyDescent="0.2">
      <c r="A31" s="38">
        <v>22</v>
      </c>
      <c r="B31" s="37" t="s">
        <v>38</v>
      </c>
      <c r="C31" s="129" t="s">
        <v>81</v>
      </c>
      <c r="D31" s="130" t="s">
        <v>126</v>
      </c>
      <c r="E31" s="137"/>
      <c r="F31" s="132">
        <f t="shared" si="0"/>
        <v>4</v>
      </c>
      <c r="G31" s="132"/>
      <c r="H31" s="132"/>
      <c r="I31" s="132"/>
      <c r="J31" s="132">
        <f t="shared" si="2"/>
        <v>4</v>
      </c>
      <c r="K31" s="73" t="s">
        <v>273</v>
      </c>
      <c r="L31" s="125"/>
    </row>
    <row r="32" spans="1:12" ht="25.5" customHeight="1" x14ac:dyDescent="0.2">
      <c r="A32" s="38">
        <v>23</v>
      </c>
      <c r="B32" s="37" t="s">
        <v>39</v>
      </c>
      <c r="C32" s="129" t="s">
        <v>82</v>
      </c>
      <c r="D32" s="60" t="s">
        <v>119</v>
      </c>
      <c r="E32" s="137" t="s">
        <v>278</v>
      </c>
      <c r="F32" s="132">
        <f t="shared" si="0"/>
        <v>2</v>
      </c>
      <c r="G32" s="132"/>
      <c r="H32" s="132">
        <v>0.5</v>
      </c>
      <c r="I32" s="132"/>
      <c r="J32" s="132">
        <f t="shared" si="2"/>
        <v>1</v>
      </c>
      <c r="K32" s="54" t="s">
        <v>277</v>
      </c>
      <c r="L32" s="125"/>
    </row>
    <row r="33" spans="1:12" ht="25.5" x14ac:dyDescent="0.2">
      <c r="A33" s="38">
        <v>24</v>
      </c>
      <c r="B33" s="37" t="s">
        <v>40</v>
      </c>
      <c r="C33" s="129" t="s">
        <v>82</v>
      </c>
      <c r="D33" s="130" t="s">
        <v>126</v>
      </c>
      <c r="E33" s="137"/>
      <c r="F33" s="132">
        <f t="shared" si="0"/>
        <v>2</v>
      </c>
      <c r="G33" s="132"/>
      <c r="H33" s="132"/>
      <c r="I33" s="132"/>
      <c r="J33" s="132">
        <f t="shared" si="2"/>
        <v>2</v>
      </c>
      <c r="K33" s="54" t="s">
        <v>163</v>
      </c>
      <c r="L33" s="133" t="s">
        <v>283</v>
      </c>
    </row>
    <row r="34" spans="1:12" ht="38.25" x14ac:dyDescent="0.2">
      <c r="A34" s="38">
        <v>25</v>
      </c>
      <c r="B34" s="37" t="s">
        <v>41</v>
      </c>
      <c r="C34" s="129" t="s">
        <v>81</v>
      </c>
      <c r="D34" s="130" t="s">
        <v>126</v>
      </c>
      <c r="E34" s="137"/>
      <c r="F34" s="132">
        <f t="shared" si="0"/>
        <v>4</v>
      </c>
      <c r="G34" s="132"/>
      <c r="H34" s="132"/>
      <c r="I34" s="132"/>
      <c r="J34" s="132">
        <f t="shared" si="2"/>
        <v>4</v>
      </c>
      <c r="K34" s="54" t="s">
        <v>300</v>
      </c>
      <c r="L34" s="125"/>
    </row>
    <row r="35" spans="1:12" ht="25.5" x14ac:dyDescent="0.2">
      <c r="A35" s="38">
        <v>26</v>
      </c>
      <c r="B35" s="37" t="s">
        <v>42</v>
      </c>
      <c r="C35" s="129" t="s">
        <v>82</v>
      </c>
      <c r="D35" s="130" t="s">
        <v>119</v>
      </c>
      <c r="E35" s="137" t="s">
        <v>167</v>
      </c>
      <c r="F35" s="132">
        <f t="shared" si="0"/>
        <v>2</v>
      </c>
      <c r="G35" s="132"/>
      <c r="H35" s="132">
        <v>0.5</v>
      </c>
      <c r="I35" s="132"/>
      <c r="J35" s="132">
        <f t="shared" si="2"/>
        <v>1</v>
      </c>
      <c r="K35" s="54" t="s">
        <v>306</v>
      </c>
      <c r="L35" s="125"/>
    </row>
    <row r="36" spans="1:12" ht="25.5" x14ac:dyDescent="0.2">
      <c r="A36" s="38">
        <v>27</v>
      </c>
      <c r="B36" s="37" t="s">
        <v>43</v>
      </c>
      <c r="C36" s="129" t="s">
        <v>81</v>
      </c>
      <c r="D36" s="130" t="s">
        <v>126</v>
      </c>
      <c r="E36" s="137"/>
      <c r="F36" s="132">
        <f t="shared" si="0"/>
        <v>4</v>
      </c>
      <c r="G36" s="132"/>
      <c r="H36" s="132"/>
      <c r="I36" s="132"/>
      <c r="J36" s="132">
        <f t="shared" si="2"/>
        <v>4</v>
      </c>
      <c r="K36" s="54" t="s">
        <v>311</v>
      </c>
      <c r="L36" s="55"/>
    </row>
    <row r="37" spans="1:12" ht="48" customHeight="1" x14ac:dyDescent="0.2">
      <c r="A37" s="38">
        <v>28</v>
      </c>
      <c r="B37" s="37" t="s">
        <v>44</v>
      </c>
      <c r="C37" s="129" t="s">
        <v>82</v>
      </c>
      <c r="D37" s="130" t="s">
        <v>126</v>
      </c>
      <c r="E37" s="137"/>
      <c r="F37" s="132">
        <f t="shared" si="0"/>
        <v>2</v>
      </c>
      <c r="G37" s="132"/>
      <c r="H37" s="132"/>
      <c r="I37" s="132"/>
      <c r="J37" s="132">
        <f t="shared" si="2"/>
        <v>2</v>
      </c>
      <c r="K37" s="54" t="s">
        <v>314</v>
      </c>
      <c r="L37" s="133" t="s">
        <v>315</v>
      </c>
    </row>
    <row r="38" spans="1:12" ht="38.25" x14ac:dyDescent="0.2">
      <c r="A38" s="38">
        <v>29</v>
      </c>
      <c r="B38" s="37" t="s">
        <v>45</v>
      </c>
      <c r="C38" s="129" t="s">
        <v>81</v>
      </c>
      <c r="D38" s="60" t="s">
        <v>133</v>
      </c>
      <c r="E38" s="137"/>
      <c r="F38" s="132">
        <f t="shared" si="0"/>
        <v>4</v>
      </c>
      <c r="G38" s="132"/>
      <c r="H38" s="132"/>
      <c r="I38" s="132"/>
      <c r="J38" s="132">
        <f t="shared" si="2"/>
        <v>4</v>
      </c>
      <c r="K38" s="54" t="s">
        <v>320</v>
      </c>
      <c r="L38" s="125"/>
    </row>
    <row r="39" spans="1:12" s="16" customFormat="1" ht="25.5" x14ac:dyDescent="0.2">
      <c r="A39" s="39">
        <v>30</v>
      </c>
      <c r="B39" s="37" t="s">
        <v>46</v>
      </c>
      <c r="C39" s="129" t="s">
        <v>81</v>
      </c>
      <c r="D39" s="60" t="s">
        <v>119</v>
      </c>
      <c r="E39" s="137"/>
      <c r="F39" s="132">
        <f t="shared" si="0"/>
        <v>4</v>
      </c>
      <c r="G39" s="132"/>
      <c r="H39" s="132"/>
      <c r="I39" s="132"/>
      <c r="J39" s="132">
        <f t="shared" si="2"/>
        <v>4</v>
      </c>
      <c r="K39" s="54" t="s">
        <v>324</v>
      </c>
      <c r="L39" s="125"/>
    </row>
    <row r="40" spans="1:12" s="7" customFormat="1" ht="25.5" x14ac:dyDescent="0.2">
      <c r="A40" s="39">
        <v>31</v>
      </c>
      <c r="B40" s="37" t="s">
        <v>47</v>
      </c>
      <c r="C40" s="129" t="s">
        <v>82</v>
      </c>
      <c r="D40" s="60" t="s">
        <v>119</v>
      </c>
      <c r="E40" s="137"/>
      <c r="F40" s="132">
        <f t="shared" si="0"/>
        <v>2</v>
      </c>
      <c r="G40" s="132"/>
      <c r="H40" s="132"/>
      <c r="I40" s="132"/>
      <c r="J40" s="132">
        <f t="shared" si="2"/>
        <v>2</v>
      </c>
      <c r="K40" s="54" t="s">
        <v>329</v>
      </c>
      <c r="L40" s="133" t="s">
        <v>129</v>
      </c>
    </row>
    <row r="41" spans="1:12" s="7" customFormat="1" ht="25.5" x14ac:dyDescent="0.2">
      <c r="A41" s="39">
        <v>32</v>
      </c>
      <c r="B41" s="37" t="s">
        <v>48</v>
      </c>
      <c r="C41" s="129" t="s">
        <v>81</v>
      </c>
      <c r="D41" s="130" t="s">
        <v>126</v>
      </c>
      <c r="E41" s="137"/>
      <c r="F41" s="132">
        <f t="shared" si="0"/>
        <v>4</v>
      </c>
      <c r="G41" s="132"/>
      <c r="H41" s="132"/>
      <c r="I41" s="132"/>
      <c r="J41" s="132">
        <f t="shared" si="2"/>
        <v>4</v>
      </c>
      <c r="K41" s="54" t="s">
        <v>331</v>
      </c>
      <c r="L41" s="125"/>
    </row>
    <row r="42" spans="1:12" ht="38.25" x14ac:dyDescent="0.2">
      <c r="A42" s="39">
        <v>33</v>
      </c>
      <c r="B42" s="37" t="s">
        <v>49</v>
      </c>
      <c r="C42" s="129" t="s">
        <v>81</v>
      </c>
      <c r="D42" s="60" t="s">
        <v>119</v>
      </c>
      <c r="E42" s="137"/>
      <c r="F42" s="132">
        <f t="shared" si="0"/>
        <v>4</v>
      </c>
      <c r="G42" s="132"/>
      <c r="H42" s="132"/>
      <c r="I42" s="132"/>
      <c r="J42" s="132">
        <f t="shared" si="2"/>
        <v>4</v>
      </c>
      <c r="K42" s="54" t="s">
        <v>178</v>
      </c>
      <c r="L42" s="125"/>
    </row>
    <row r="43" spans="1:12" s="7" customFormat="1" ht="51" x14ac:dyDescent="0.2">
      <c r="A43" s="39">
        <v>34</v>
      </c>
      <c r="B43" s="37" t="s">
        <v>50</v>
      </c>
      <c r="C43" s="129" t="s">
        <v>83</v>
      </c>
      <c r="D43" s="60" t="s">
        <v>119</v>
      </c>
      <c r="E43" s="137"/>
      <c r="F43" s="132">
        <f t="shared" si="0"/>
        <v>0</v>
      </c>
      <c r="G43" s="132"/>
      <c r="H43" s="132"/>
      <c r="I43" s="132"/>
      <c r="J43" s="132">
        <f t="shared" si="2"/>
        <v>0</v>
      </c>
      <c r="K43" s="54" t="s">
        <v>335</v>
      </c>
      <c r="L43" s="133" t="s">
        <v>336</v>
      </c>
    </row>
    <row r="44" spans="1:12" s="7" customFormat="1" ht="25.5" x14ac:dyDescent="0.2">
      <c r="A44" s="39">
        <v>35</v>
      </c>
      <c r="B44" s="37" t="s">
        <v>51</v>
      </c>
      <c r="C44" s="129" t="s">
        <v>82</v>
      </c>
      <c r="D44" s="60" t="s">
        <v>119</v>
      </c>
      <c r="E44" s="137"/>
      <c r="F44" s="132">
        <f t="shared" si="0"/>
        <v>2</v>
      </c>
      <c r="G44" s="132"/>
      <c r="H44" s="132"/>
      <c r="I44" s="132"/>
      <c r="J44" s="132">
        <f t="shared" si="2"/>
        <v>2</v>
      </c>
      <c r="K44" s="54" t="s">
        <v>182</v>
      </c>
      <c r="L44" s="125"/>
    </row>
    <row r="45" spans="1:12" s="7" customFormat="1" ht="55.5" customHeight="1" x14ac:dyDescent="0.2">
      <c r="A45" s="38">
        <v>36</v>
      </c>
      <c r="B45" s="37" t="s">
        <v>53</v>
      </c>
      <c r="C45" s="129" t="s">
        <v>82</v>
      </c>
      <c r="D45" s="130" t="s">
        <v>126</v>
      </c>
      <c r="E45" s="137"/>
      <c r="F45" s="132">
        <f t="shared" si="0"/>
        <v>2</v>
      </c>
      <c r="G45" s="132"/>
      <c r="H45" s="132"/>
      <c r="I45" s="132"/>
      <c r="J45" s="132">
        <f t="shared" si="2"/>
        <v>2</v>
      </c>
      <c r="K45" s="54" t="s">
        <v>183</v>
      </c>
      <c r="L45" s="133" t="s">
        <v>342</v>
      </c>
    </row>
    <row r="46" spans="1:12" s="16" customFormat="1" ht="51" x14ac:dyDescent="0.2">
      <c r="A46" s="38">
        <v>37</v>
      </c>
      <c r="B46" s="37" t="s">
        <v>54</v>
      </c>
      <c r="C46" s="129" t="s">
        <v>81</v>
      </c>
      <c r="D46" s="130" t="s">
        <v>126</v>
      </c>
      <c r="E46" s="137"/>
      <c r="F46" s="132">
        <f t="shared" si="0"/>
        <v>4</v>
      </c>
      <c r="G46" s="132"/>
      <c r="H46" s="132"/>
      <c r="I46" s="132"/>
      <c r="J46" s="132">
        <f t="shared" si="2"/>
        <v>4</v>
      </c>
      <c r="K46" s="54" t="s">
        <v>348</v>
      </c>
      <c r="L46" s="55"/>
    </row>
    <row r="47" spans="1:12" s="7" customFormat="1" ht="63.75" x14ac:dyDescent="0.2">
      <c r="A47" s="38">
        <v>38</v>
      </c>
      <c r="B47" s="37" t="s">
        <v>55</v>
      </c>
      <c r="C47" s="129" t="s">
        <v>81</v>
      </c>
      <c r="D47" s="60" t="s">
        <v>133</v>
      </c>
      <c r="E47" s="137"/>
      <c r="F47" s="132">
        <f t="shared" si="0"/>
        <v>4</v>
      </c>
      <c r="G47" s="132"/>
      <c r="H47" s="132"/>
      <c r="I47" s="132"/>
      <c r="J47" s="132">
        <f t="shared" si="2"/>
        <v>4</v>
      </c>
      <c r="K47" s="54" t="s">
        <v>354</v>
      </c>
      <c r="L47" s="134" t="s">
        <v>355</v>
      </c>
    </row>
    <row r="48" spans="1:12" s="7" customFormat="1" ht="114.75" x14ac:dyDescent="0.2">
      <c r="A48" s="38">
        <v>39</v>
      </c>
      <c r="B48" s="37" t="s">
        <v>52</v>
      </c>
      <c r="C48" s="129" t="s">
        <v>82</v>
      </c>
      <c r="D48" s="130" t="s">
        <v>119</v>
      </c>
      <c r="E48" s="137" t="s">
        <v>142</v>
      </c>
      <c r="F48" s="132">
        <f t="shared" si="0"/>
        <v>2</v>
      </c>
      <c r="G48" s="132"/>
      <c r="H48" s="132">
        <v>0.5</v>
      </c>
      <c r="I48" s="132"/>
      <c r="J48" s="132">
        <f t="shared" si="2"/>
        <v>1</v>
      </c>
      <c r="K48" s="54" t="s">
        <v>187</v>
      </c>
      <c r="L48" s="133" t="s">
        <v>363</v>
      </c>
    </row>
    <row r="49" spans="1:12" ht="25.5" x14ac:dyDescent="0.2">
      <c r="A49" s="38">
        <v>40</v>
      </c>
      <c r="B49" s="37" t="s">
        <v>56</v>
      </c>
      <c r="C49" s="129" t="s">
        <v>81</v>
      </c>
      <c r="D49" s="130" t="s">
        <v>126</v>
      </c>
      <c r="E49" s="137"/>
      <c r="F49" s="132">
        <f t="shared" si="0"/>
        <v>4</v>
      </c>
      <c r="G49" s="132"/>
      <c r="H49" s="132"/>
      <c r="I49" s="132"/>
      <c r="J49" s="132">
        <f t="shared" si="2"/>
        <v>4</v>
      </c>
      <c r="K49" s="54" t="s">
        <v>372</v>
      </c>
      <c r="L49" s="55"/>
    </row>
    <row r="50" spans="1:12" ht="51" x14ac:dyDescent="0.2">
      <c r="A50" s="38">
        <v>41</v>
      </c>
      <c r="B50" s="37" t="s">
        <v>57</v>
      </c>
      <c r="C50" s="129" t="s">
        <v>83</v>
      </c>
      <c r="D50" s="130"/>
      <c r="E50" s="146"/>
      <c r="F50" s="132">
        <f t="shared" si="0"/>
        <v>0</v>
      </c>
      <c r="G50" s="132"/>
      <c r="H50" s="132"/>
      <c r="I50" s="132"/>
      <c r="J50" s="132">
        <f t="shared" si="2"/>
        <v>0</v>
      </c>
      <c r="K50" s="54" t="s">
        <v>375</v>
      </c>
      <c r="L50" s="133" t="s">
        <v>376</v>
      </c>
    </row>
    <row r="51" spans="1:12" s="7" customFormat="1" ht="25.5" x14ac:dyDescent="0.2">
      <c r="A51" s="38">
        <v>42</v>
      </c>
      <c r="B51" s="37" t="s">
        <v>58</v>
      </c>
      <c r="C51" s="129" t="s">
        <v>81</v>
      </c>
      <c r="D51" s="130" t="s">
        <v>126</v>
      </c>
      <c r="E51" s="137"/>
      <c r="F51" s="132">
        <f t="shared" si="0"/>
        <v>4</v>
      </c>
      <c r="G51" s="132"/>
      <c r="H51" s="132"/>
      <c r="I51" s="132"/>
      <c r="J51" s="132">
        <f t="shared" si="2"/>
        <v>4</v>
      </c>
      <c r="K51" s="54" t="s">
        <v>378</v>
      </c>
      <c r="L51" s="125"/>
    </row>
    <row r="52" spans="1:12" x14ac:dyDescent="0.2">
      <c r="C52" s="41"/>
      <c r="D52" s="41"/>
      <c r="E52" s="41"/>
      <c r="F52" s="41"/>
      <c r="G52" s="41"/>
      <c r="H52" s="41"/>
      <c r="K52" s="113"/>
      <c r="L52" s="42"/>
    </row>
    <row r="53" spans="1:12" x14ac:dyDescent="0.2">
      <c r="C53" s="41"/>
      <c r="D53" s="41"/>
      <c r="E53" s="41"/>
      <c r="F53" s="41"/>
      <c r="G53" s="41"/>
      <c r="H53" s="41"/>
      <c r="K53" s="113"/>
    </row>
    <row r="54" spans="1:12" x14ac:dyDescent="0.2">
      <c r="K54" s="113"/>
    </row>
    <row r="55" spans="1:12" x14ac:dyDescent="0.2">
      <c r="A55" s="13"/>
      <c r="B55" s="8"/>
      <c r="C55" s="14"/>
      <c r="D55" s="14"/>
      <c r="E55" s="14"/>
      <c r="F55" s="14"/>
      <c r="G55" s="14"/>
      <c r="H55" s="14"/>
    </row>
    <row r="62" spans="1:12" x14ac:dyDescent="0.2">
      <c r="A62" s="13"/>
      <c r="B62" s="8"/>
      <c r="C62" s="14"/>
      <c r="D62" s="14"/>
      <c r="E62" s="14"/>
      <c r="F62" s="14"/>
      <c r="G62" s="14"/>
      <c r="H62" s="14"/>
    </row>
    <row r="66" spans="1:8" x14ac:dyDescent="0.2">
      <c r="A66" s="13"/>
      <c r="B66" s="8"/>
      <c r="C66" s="14"/>
      <c r="D66" s="14"/>
      <c r="E66" s="14"/>
      <c r="F66" s="14"/>
      <c r="G66" s="14"/>
      <c r="H66" s="14"/>
    </row>
    <row r="69" spans="1:8" x14ac:dyDescent="0.2">
      <c r="A69" s="13"/>
      <c r="B69" s="8"/>
      <c r="C69" s="14"/>
      <c r="D69" s="14"/>
      <c r="E69" s="14"/>
      <c r="F69" s="14"/>
      <c r="G69" s="14"/>
      <c r="H69" s="14"/>
    </row>
    <row r="73" spans="1:8" x14ac:dyDescent="0.2">
      <c r="A73" s="13"/>
      <c r="B73" s="8"/>
      <c r="C73" s="14"/>
      <c r="D73" s="14"/>
      <c r="E73" s="14"/>
      <c r="F73" s="14"/>
      <c r="G73" s="14"/>
      <c r="H73" s="14"/>
    </row>
    <row r="76" spans="1:8" x14ac:dyDescent="0.2">
      <c r="A76" s="13"/>
      <c r="B76" s="8"/>
      <c r="C76" s="14"/>
      <c r="D76" s="14"/>
      <c r="E76" s="14"/>
      <c r="F76" s="14"/>
      <c r="G76" s="14"/>
      <c r="H76" s="14"/>
    </row>
    <row r="80" spans="1:8" x14ac:dyDescent="0.2">
      <c r="A80" s="13"/>
      <c r="B80" s="8"/>
      <c r="C80" s="14"/>
      <c r="D80" s="14"/>
      <c r="E80" s="14"/>
      <c r="F80" s="14"/>
      <c r="G80" s="14"/>
      <c r="H80" s="14"/>
    </row>
  </sheetData>
  <mergeCells count="14">
    <mergeCell ref="A3:L3"/>
    <mergeCell ref="F4:J4"/>
    <mergeCell ref="A4:A7"/>
    <mergeCell ref="B5:B7"/>
    <mergeCell ref="D5:D7"/>
    <mergeCell ref="E4:E7"/>
    <mergeCell ref="F5:F7"/>
    <mergeCell ref="L4:L7"/>
    <mergeCell ref="G6:G7"/>
    <mergeCell ref="H6:H7"/>
    <mergeCell ref="I6:I7"/>
    <mergeCell ref="J5:J7"/>
    <mergeCell ref="K4:K7"/>
    <mergeCell ref="G5:I5"/>
  </mergeCells>
  <dataValidations count="2">
    <dataValidation type="list" allowBlank="1" showInputMessage="1" showErrorMessage="1" sqref="H8:I51 G9:G12 G14:G51">
      <formula1>Формат</formula1>
    </dataValidation>
    <dataValidation type="list" allowBlank="1" showInputMessage="1" showErrorMessage="1" sqref="C9:C12 C14:C51">
      <formula1>$C$5:$C$7</formula1>
    </dataValidation>
  </dataValidations>
  <hyperlinks>
    <hyperlink ref="K19" r:id="rId1"/>
    <hyperlink ref="K21" r:id="rId2"/>
    <hyperlink ref="K25" r:id="rId3"/>
    <hyperlink ref="K24" r:id="rId4"/>
  </hyperlinks>
  <pageMargins left="0.70866141732283472" right="0.70866141732283472" top="0.35433070866141736" bottom="0.35433070866141736" header="0.31496062992125984" footer="0.31496062992125984"/>
  <pageSetup paperSize="9" scale="49" fitToHeight="3" orientation="landscape"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1"/>
  <sheetViews>
    <sheetView view="pageBreakPreview" topLeftCell="A41" zoomScaleNormal="100" zoomScaleSheetLayoutView="100" workbookViewId="0">
      <selection activeCell="F51" sqref="F51"/>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2.140625" style="11" customWidth="1"/>
    <col min="7" max="7" width="10.42578125" style="11" customWidth="1"/>
    <col min="8" max="8" width="9.140625" style="22"/>
    <col min="9" max="9" width="49.7109375" style="22" customWidth="1"/>
    <col min="10" max="10" width="49.5703125" style="22" customWidth="1"/>
    <col min="11" max="16384" width="9.140625" style="22"/>
  </cols>
  <sheetData>
    <row r="1" spans="1:10" s="19" customFormat="1" ht="17.25" customHeight="1" x14ac:dyDescent="0.25">
      <c r="A1" s="99" t="s">
        <v>113</v>
      </c>
      <c r="B1" s="44"/>
      <c r="C1" s="44"/>
      <c r="D1" s="44"/>
      <c r="E1" s="44"/>
      <c r="F1" s="44"/>
      <c r="G1" s="44"/>
      <c r="H1" s="44"/>
      <c r="I1"/>
    </row>
    <row r="2" spans="1:10" ht="16.5" customHeight="1" x14ac:dyDescent="0.2">
      <c r="A2" s="17" t="s">
        <v>17</v>
      </c>
      <c r="B2" s="5"/>
      <c r="C2" s="40"/>
      <c r="D2" s="40"/>
      <c r="E2" s="40"/>
      <c r="F2" s="40"/>
      <c r="G2" s="23"/>
    </row>
    <row r="3" spans="1:10" ht="156.75" customHeight="1" x14ac:dyDescent="0.2">
      <c r="A3" s="162"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6) сведения о планируемых объемах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2"/>
      <c r="C3" s="162"/>
      <c r="D3" s="162"/>
      <c r="E3" s="162"/>
      <c r="F3" s="162"/>
      <c r="G3" s="162"/>
      <c r="H3" s="162"/>
      <c r="I3" s="162"/>
      <c r="J3" s="162"/>
    </row>
    <row r="4" spans="1:10" ht="51" customHeight="1" x14ac:dyDescent="0.2">
      <c r="A4" s="163" t="s">
        <v>4</v>
      </c>
      <c r="B4" s="106" t="s">
        <v>61</v>
      </c>
      <c r="C4" s="106"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63" t="s">
        <v>68</v>
      </c>
      <c r="E4" s="163" t="s">
        <v>110</v>
      </c>
      <c r="F4" s="163"/>
      <c r="G4" s="163"/>
      <c r="H4" s="163"/>
      <c r="I4" s="163" t="s">
        <v>3</v>
      </c>
      <c r="J4" s="163" t="s">
        <v>64</v>
      </c>
    </row>
    <row r="5" spans="1:10" s="10" customFormat="1" ht="27.75" customHeight="1" x14ac:dyDescent="0.2">
      <c r="A5" s="163"/>
      <c r="B5" s="163" t="s">
        <v>7</v>
      </c>
      <c r="C5" s="108" t="str">
        <f>'Методика IV этап'!B13</f>
        <v>Опубликован и содержит информацию по всем ключевым элементам</v>
      </c>
      <c r="D5" s="163"/>
      <c r="E5" s="165" t="s">
        <v>13</v>
      </c>
      <c r="F5" s="164" t="s">
        <v>14</v>
      </c>
      <c r="G5" s="164"/>
      <c r="H5" s="165" t="s">
        <v>12</v>
      </c>
      <c r="I5" s="163"/>
      <c r="J5" s="163"/>
    </row>
    <row r="6" spans="1:10" s="10" customFormat="1" ht="29.25" customHeight="1" x14ac:dyDescent="0.2">
      <c r="A6" s="163"/>
      <c r="B6" s="163"/>
      <c r="C6" s="108" t="str">
        <f>'Методика IV этап'!B14</f>
        <v>Опубликован и содержит информацию по пяти и более ключевым элементам</v>
      </c>
      <c r="D6" s="163"/>
      <c r="E6" s="165"/>
      <c r="F6" s="164" t="s">
        <v>18</v>
      </c>
      <c r="G6" s="164" t="s">
        <v>60</v>
      </c>
      <c r="H6" s="165"/>
      <c r="I6" s="163"/>
      <c r="J6" s="163"/>
    </row>
    <row r="7" spans="1:10" s="10" customFormat="1" ht="23.25" customHeight="1" x14ac:dyDescent="0.2">
      <c r="A7" s="163"/>
      <c r="B7" s="163"/>
      <c r="C7" s="108" t="str">
        <f>'Методика IV этап'!B15</f>
        <v>Опубликован и содержит информацию по трем и более ключевым элементам</v>
      </c>
      <c r="D7" s="163"/>
      <c r="E7" s="165"/>
      <c r="F7" s="164"/>
      <c r="G7" s="164"/>
      <c r="H7" s="165"/>
      <c r="I7" s="163"/>
      <c r="J7" s="163"/>
    </row>
    <row r="8" spans="1:10" s="10" customFormat="1" ht="27.75" customHeight="1" x14ac:dyDescent="0.2">
      <c r="A8" s="163"/>
      <c r="B8" s="163"/>
      <c r="C8" s="108" t="str">
        <f>'Методика IV этап'!B16</f>
        <v>Не опубликован или содержит информацию менее чем по трем ключевым элементам</v>
      </c>
      <c r="D8" s="163"/>
      <c r="E8" s="165"/>
      <c r="F8" s="164"/>
      <c r="G8" s="164"/>
      <c r="H8" s="165"/>
      <c r="I8" s="163"/>
      <c r="J8" s="163"/>
    </row>
    <row r="9" spans="1:10" s="45" customFormat="1" x14ac:dyDescent="0.2">
      <c r="A9" s="63"/>
      <c r="B9" s="64" t="s">
        <v>19</v>
      </c>
      <c r="C9" s="65"/>
      <c r="D9" s="66"/>
      <c r="E9" s="67"/>
      <c r="F9" s="67"/>
      <c r="G9" s="67"/>
      <c r="H9" s="67"/>
      <c r="I9" s="100"/>
      <c r="J9" s="68"/>
    </row>
    <row r="10" spans="1:10" s="7" customFormat="1" ht="25.5" x14ac:dyDescent="0.2">
      <c r="A10" s="38">
        <v>1</v>
      </c>
      <c r="B10" s="37" t="s">
        <v>20</v>
      </c>
      <c r="C10" s="129" t="s">
        <v>86</v>
      </c>
      <c r="D10" s="137"/>
      <c r="E10" s="132">
        <f>IF(C10=$C$5,3,(IF(C10=$C$6,2,(IF(C10=$C$7,1,0)))))</f>
        <v>3</v>
      </c>
      <c r="F10" s="132"/>
      <c r="G10" s="132"/>
      <c r="H10" s="132">
        <f>E10*(1-F10)*(1-G10)</f>
        <v>3</v>
      </c>
      <c r="I10" s="115" t="s">
        <v>261</v>
      </c>
      <c r="J10" s="125"/>
    </row>
    <row r="11" spans="1:10" ht="114.75" x14ac:dyDescent="0.2">
      <c r="A11" s="38">
        <v>2</v>
      </c>
      <c r="B11" s="37" t="s">
        <v>21</v>
      </c>
      <c r="C11" s="129" t="s">
        <v>89</v>
      </c>
      <c r="D11" s="139" t="s">
        <v>123</v>
      </c>
      <c r="E11" s="132">
        <f t="shared" ref="E11:E52" si="0">IF(C11=$C$5,3,(IF(C11=$C$6,2,(IF(C11=$C$7,1,0)))))</f>
        <v>0</v>
      </c>
      <c r="F11" s="132"/>
      <c r="G11" s="132"/>
      <c r="H11" s="132">
        <f t="shared" ref="H11:H52" si="1">E11*(1-F11)*(1-G11)</f>
        <v>0</v>
      </c>
      <c r="I11" s="115" t="s">
        <v>244</v>
      </c>
      <c r="J11" s="133" t="s">
        <v>245</v>
      </c>
    </row>
    <row r="12" spans="1:10" ht="63.75" x14ac:dyDescent="0.2">
      <c r="A12" s="38">
        <v>3</v>
      </c>
      <c r="B12" s="37" t="s">
        <v>191</v>
      </c>
      <c r="C12" s="129" t="s">
        <v>89</v>
      </c>
      <c r="D12" s="139"/>
      <c r="E12" s="132">
        <f t="shared" si="0"/>
        <v>0</v>
      </c>
      <c r="F12" s="132"/>
      <c r="G12" s="132"/>
      <c r="H12" s="132">
        <f t="shared" si="1"/>
        <v>0</v>
      </c>
      <c r="I12" s="110" t="s">
        <v>122</v>
      </c>
      <c r="J12" s="133" t="s">
        <v>250</v>
      </c>
    </row>
    <row r="13" spans="1:10" s="7" customFormat="1" ht="63.75" x14ac:dyDescent="0.2">
      <c r="A13" s="38">
        <v>4</v>
      </c>
      <c r="B13" s="37" t="s">
        <v>22</v>
      </c>
      <c r="C13" s="129" t="s">
        <v>89</v>
      </c>
      <c r="D13" s="47"/>
      <c r="E13" s="132">
        <f t="shared" si="0"/>
        <v>0</v>
      </c>
      <c r="F13" s="132"/>
      <c r="G13" s="132"/>
      <c r="H13" s="132">
        <f t="shared" si="1"/>
        <v>0</v>
      </c>
      <c r="I13" s="115" t="s">
        <v>256</v>
      </c>
      <c r="J13" s="133" t="s">
        <v>257</v>
      </c>
    </row>
    <row r="14" spans="1:10" s="46" customFormat="1" x14ac:dyDescent="0.2">
      <c r="A14" s="69"/>
      <c r="B14" s="64" t="s">
        <v>62</v>
      </c>
      <c r="C14" s="70"/>
      <c r="D14" s="70"/>
      <c r="E14" s="70"/>
      <c r="F14" s="70"/>
      <c r="G14" s="74"/>
      <c r="H14" s="74"/>
      <c r="I14" s="114"/>
      <c r="J14" s="75"/>
    </row>
    <row r="15" spans="1:10" ht="63.75" x14ac:dyDescent="0.2">
      <c r="A15" s="38">
        <v>5</v>
      </c>
      <c r="B15" s="37" t="s">
        <v>23</v>
      </c>
      <c r="C15" s="129" t="s">
        <v>89</v>
      </c>
      <c r="D15" s="131"/>
      <c r="E15" s="132">
        <f t="shared" si="0"/>
        <v>0</v>
      </c>
      <c r="F15" s="132"/>
      <c r="G15" s="132"/>
      <c r="H15" s="132">
        <f t="shared" si="1"/>
        <v>0</v>
      </c>
      <c r="I15" s="115" t="s">
        <v>193</v>
      </c>
      <c r="J15" s="133" t="s">
        <v>194</v>
      </c>
    </row>
    <row r="16" spans="1:10" s="7" customFormat="1" ht="165.75" x14ac:dyDescent="0.2">
      <c r="A16" s="38">
        <v>6</v>
      </c>
      <c r="B16" s="37" t="s">
        <v>25</v>
      </c>
      <c r="C16" s="129" t="s">
        <v>89</v>
      </c>
      <c r="D16" s="131"/>
      <c r="E16" s="132">
        <f t="shared" si="0"/>
        <v>0</v>
      </c>
      <c r="F16" s="132"/>
      <c r="G16" s="132"/>
      <c r="H16" s="132">
        <f t="shared" si="1"/>
        <v>0</v>
      </c>
      <c r="I16" s="115" t="s">
        <v>199</v>
      </c>
      <c r="J16" s="133" t="s">
        <v>215</v>
      </c>
    </row>
    <row r="17" spans="1:10" s="7" customFormat="1" ht="102" x14ac:dyDescent="0.2">
      <c r="A17" s="38">
        <v>7</v>
      </c>
      <c r="B17" s="37" t="s">
        <v>24</v>
      </c>
      <c r="C17" s="129" t="s">
        <v>89</v>
      </c>
      <c r="D17" s="137"/>
      <c r="E17" s="132">
        <f t="shared" si="0"/>
        <v>0</v>
      </c>
      <c r="F17" s="132"/>
      <c r="G17" s="132"/>
      <c r="H17" s="132">
        <f t="shared" si="1"/>
        <v>0</v>
      </c>
      <c r="I17" s="115" t="s">
        <v>204</v>
      </c>
      <c r="J17" s="125" t="s">
        <v>214</v>
      </c>
    </row>
    <row r="18" spans="1:10" s="7" customFormat="1" ht="76.5" x14ac:dyDescent="0.2">
      <c r="A18" s="38">
        <v>8</v>
      </c>
      <c r="B18" s="37" t="s">
        <v>26</v>
      </c>
      <c r="C18" s="129" t="s">
        <v>88</v>
      </c>
      <c r="D18" s="131"/>
      <c r="E18" s="132">
        <f t="shared" si="0"/>
        <v>1</v>
      </c>
      <c r="F18" s="132"/>
      <c r="G18" s="132"/>
      <c r="H18" s="132">
        <f t="shared" si="1"/>
        <v>1</v>
      </c>
      <c r="I18" s="115" t="s">
        <v>134</v>
      </c>
      <c r="J18" s="133" t="s">
        <v>216</v>
      </c>
    </row>
    <row r="19" spans="1:10" ht="25.5" x14ac:dyDescent="0.2">
      <c r="A19" s="38">
        <v>9</v>
      </c>
      <c r="B19" s="37" t="s">
        <v>27</v>
      </c>
      <c r="C19" s="129" t="s">
        <v>86</v>
      </c>
      <c r="D19" s="139"/>
      <c r="E19" s="132">
        <f t="shared" si="0"/>
        <v>3</v>
      </c>
      <c r="F19" s="132"/>
      <c r="G19" s="132"/>
      <c r="H19" s="132">
        <f t="shared" si="1"/>
        <v>3</v>
      </c>
      <c r="I19" s="110" t="s">
        <v>213</v>
      </c>
      <c r="J19" s="133" t="s">
        <v>217</v>
      </c>
    </row>
    <row r="20" spans="1:10" s="7" customFormat="1" ht="76.5" x14ac:dyDescent="0.2">
      <c r="A20" s="38">
        <v>10</v>
      </c>
      <c r="B20" s="37" t="s">
        <v>28</v>
      </c>
      <c r="C20" s="129" t="s">
        <v>88</v>
      </c>
      <c r="D20" s="137"/>
      <c r="E20" s="132">
        <f t="shared" si="0"/>
        <v>1</v>
      </c>
      <c r="F20" s="132"/>
      <c r="G20" s="132"/>
      <c r="H20" s="132">
        <f t="shared" si="1"/>
        <v>1</v>
      </c>
      <c r="I20" s="110" t="s">
        <v>218</v>
      </c>
      <c r="J20" s="125" t="s">
        <v>219</v>
      </c>
    </row>
    <row r="21" spans="1:10" ht="153" x14ac:dyDescent="0.2">
      <c r="A21" s="38">
        <v>11</v>
      </c>
      <c r="B21" s="37" t="s">
        <v>63</v>
      </c>
      <c r="C21" s="129" t="s">
        <v>88</v>
      </c>
      <c r="D21" s="137"/>
      <c r="E21" s="132">
        <f t="shared" si="0"/>
        <v>1</v>
      </c>
      <c r="F21" s="132"/>
      <c r="G21" s="132">
        <v>0.5</v>
      </c>
      <c r="H21" s="132">
        <f t="shared" si="1"/>
        <v>0.5</v>
      </c>
      <c r="I21" s="110" t="s">
        <v>222</v>
      </c>
      <c r="J21" s="133" t="s">
        <v>223</v>
      </c>
    </row>
    <row r="22" spans="1:10" s="7" customFormat="1" ht="25.5" x14ac:dyDescent="0.2">
      <c r="A22" s="38">
        <v>12</v>
      </c>
      <c r="B22" s="37" t="s">
        <v>29</v>
      </c>
      <c r="C22" s="129" t="s">
        <v>89</v>
      </c>
      <c r="D22" s="137"/>
      <c r="E22" s="132">
        <f t="shared" si="0"/>
        <v>0</v>
      </c>
      <c r="F22" s="132"/>
      <c r="G22" s="132"/>
      <c r="H22" s="132">
        <f t="shared" si="1"/>
        <v>0</v>
      </c>
      <c r="I22" s="110"/>
      <c r="J22" s="133" t="s">
        <v>136</v>
      </c>
    </row>
    <row r="23" spans="1:10" s="7" customFormat="1" ht="84.75" customHeight="1" x14ac:dyDescent="0.2">
      <c r="A23" s="38">
        <v>13</v>
      </c>
      <c r="B23" s="37" t="s">
        <v>30</v>
      </c>
      <c r="C23" s="129" t="s">
        <v>89</v>
      </c>
      <c r="D23" s="137"/>
      <c r="E23" s="132">
        <f t="shared" si="0"/>
        <v>0</v>
      </c>
      <c r="F23" s="132"/>
      <c r="G23" s="132"/>
      <c r="H23" s="132">
        <f t="shared" si="1"/>
        <v>0</v>
      </c>
      <c r="I23" s="110" t="s">
        <v>227</v>
      </c>
      <c r="J23" s="133" t="s">
        <v>228</v>
      </c>
    </row>
    <row r="24" spans="1:10" s="7" customFormat="1" ht="102" x14ac:dyDescent="0.2">
      <c r="A24" s="38">
        <v>14</v>
      </c>
      <c r="B24" s="37" t="s">
        <v>67</v>
      </c>
      <c r="C24" s="129" t="s">
        <v>88</v>
      </c>
      <c r="D24" s="137"/>
      <c r="E24" s="132">
        <f t="shared" si="0"/>
        <v>1</v>
      </c>
      <c r="F24" s="132"/>
      <c r="G24" s="132"/>
      <c r="H24" s="132">
        <f t="shared" si="1"/>
        <v>1</v>
      </c>
      <c r="I24" s="112" t="s">
        <v>143</v>
      </c>
      <c r="J24" s="55" t="s">
        <v>232</v>
      </c>
    </row>
    <row r="25" spans="1:10" ht="25.5" x14ac:dyDescent="0.2">
      <c r="A25" s="38">
        <v>15</v>
      </c>
      <c r="B25" s="37" t="s">
        <v>31</v>
      </c>
      <c r="C25" s="129" t="s">
        <v>89</v>
      </c>
      <c r="D25" s="137"/>
      <c r="E25" s="132">
        <f t="shared" si="0"/>
        <v>0</v>
      </c>
      <c r="F25" s="132"/>
      <c r="G25" s="132"/>
      <c r="H25" s="132">
        <f t="shared" si="1"/>
        <v>0</v>
      </c>
      <c r="I25" s="144"/>
      <c r="J25" s="133" t="s">
        <v>136</v>
      </c>
    </row>
    <row r="26" spans="1:10" ht="63.75" x14ac:dyDescent="0.2">
      <c r="A26" s="38">
        <v>16</v>
      </c>
      <c r="B26" s="37" t="s">
        <v>32</v>
      </c>
      <c r="C26" s="129" t="s">
        <v>89</v>
      </c>
      <c r="D26" s="137"/>
      <c r="E26" s="132">
        <f t="shared" si="0"/>
        <v>0</v>
      </c>
      <c r="F26" s="132"/>
      <c r="G26" s="132"/>
      <c r="H26" s="132">
        <f t="shared" si="1"/>
        <v>0</v>
      </c>
      <c r="I26" s="112" t="s">
        <v>146</v>
      </c>
      <c r="J26" s="133" t="s">
        <v>235</v>
      </c>
    </row>
    <row r="27" spans="1:10" ht="63.75" x14ac:dyDescent="0.2">
      <c r="A27" s="38">
        <v>17</v>
      </c>
      <c r="B27" s="37" t="s">
        <v>33</v>
      </c>
      <c r="C27" s="129" t="s">
        <v>89</v>
      </c>
      <c r="D27" s="137"/>
      <c r="E27" s="132">
        <f t="shared" si="0"/>
        <v>0</v>
      </c>
      <c r="F27" s="132"/>
      <c r="G27" s="132"/>
      <c r="H27" s="132">
        <f t="shared" si="1"/>
        <v>0</v>
      </c>
      <c r="I27" s="115" t="s">
        <v>147</v>
      </c>
      <c r="J27" s="133" t="s">
        <v>238</v>
      </c>
    </row>
    <row r="28" spans="1:10" s="16" customFormat="1" ht="25.5" x14ac:dyDescent="0.2">
      <c r="A28" s="38">
        <v>18</v>
      </c>
      <c r="B28" s="37" t="s">
        <v>34</v>
      </c>
      <c r="C28" s="129" t="s">
        <v>86</v>
      </c>
      <c r="D28" s="137"/>
      <c r="E28" s="132">
        <f t="shared" si="0"/>
        <v>3</v>
      </c>
      <c r="F28" s="132"/>
      <c r="G28" s="132"/>
      <c r="H28" s="132">
        <f t="shared" si="1"/>
        <v>3</v>
      </c>
      <c r="I28" s="115" t="s">
        <v>264</v>
      </c>
      <c r="J28" s="125"/>
    </row>
    <row r="29" spans="1:10" ht="81" customHeight="1" x14ac:dyDescent="0.2">
      <c r="A29" s="38">
        <v>19</v>
      </c>
      <c r="B29" s="37" t="s">
        <v>35</v>
      </c>
      <c r="C29" s="129" t="s">
        <v>87</v>
      </c>
      <c r="D29" s="137"/>
      <c r="E29" s="132">
        <f t="shared" si="0"/>
        <v>2</v>
      </c>
      <c r="F29" s="132"/>
      <c r="G29" s="132"/>
      <c r="H29" s="132">
        <f t="shared" si="1"/>
        <v>2</v>
      </c>
      <c r="I29" s="115" t="s">
        <v>265</v>
      </c>
      <c r="J29" s="133" t="s">
        <v>266</v>
      </c>
    </row>
    <row r="30" spans="1:10" ht="76.5" x14ac:dyDescent="0.2">
      <c r="A30" s="38">
        <v>20</v>
      </c>
      <c r="B30" s="37" t="s">
        <v>36</v>
      </c>
      <c r="C30" s="129" t="s">
        <v>87</v>
      </c>
      <c r="D30" s="139" t="s">
        <v>123</v>
      </c>
      <c r="E30" s="132">
        <f t="shared" si="0"/>
        <v>2</v>
      </c>
      <c r="F30" s="132"/>
      <c r="G30" s="132">
        <v>0.5</v>
      </c>
      <c r="H30" s="132">
        <f t="shared" si="1"/>
        <v>1</v>
      </c>
      <c r="I30" s="115" t="s">
        <v>155</v>
      </c>
      <c r="J30" s="133" t="s">
        <v>269</v>
      </c>
    </row>
    <row r="31" spans="1:10" ht="89.25" x14ac:dyDescent="0.2">
      <c r="A31" s="38">
        <v>21</v>
      </c>
      <c r="B31" s="37" t="s">
        <v>37</v>
      </c>
      <c r="C31" s="129" t="s">
        <v>88</v>
      </c>
      <c r="D31" s="137"/>
      <c r="E31" s="132">
        <f t="shared" si="0"/>
        <v>1</v>
      </c>
      <c r="F31" s="132"/>
      <c r="G31" s="132"/>
      <c r="H31" s="132">
        <f t="shared" si="1"/>
        <v>1</v>
      </c>
      <c r="I31" s="110" t="s">
        <v>270</v>
      </c>
      <c r="J31" s="133" t="s">
        <v>271</v>
      </c>
    </row>
    <row r="32" spans="1:10" ht="63.75" x14ac:dyDescent="0.2">
      <c r="A32" s="38">
        <v>22</v>
      </c>
      <c r="B32" s="37" t="s">
        <v>38</v>
      </c>
      <c r="C32" s="129" t="s">
        <v>87</v>
      </c>
      <c r="D32" s="139" t="s">
        <v>123</v>
      </c>
      <c r="E32" s="132">
        <f t="shared" si="0"/>
        <v>2</v>
      </c>
      <c r="F32" s="132"/>
      <c r="G32" s="132"/>
      <c r="H32" s="132">
        <f t="shared" si="1"/>
        <v>2</v>
      </c>
      <c r="I32" s="110" t="s">
        <v>159</v>
      </c>
      <c r="J32" s="133" t="s">
        <v>274</v>
      </c>
    </row>
    <row r="33" spans="1:10" ht="63.75" x14ac:dyDescent="0.2">
      <c r="A33" s="38">
        <v>23</v>
      </c>
      <c r="B33" s="37" t="s">
        <v>39</v>
      </c>
      <c r="C33" s="129" t="s">
        <v>88</v>
      </c>
      <c r="D33" s="137"/>
      <c r="E33" s="132">
        <f t="shared" si="0"/>
        <v>1</v>
      </c>
      <c r="F33" s="132"/>
      <c r="G33" s="132"/>
      <c r="H33" s="132">
        <f t="shared" si="1"/>
        <v>1</v>
      </c>
      <c r="I33" s="115" t="s">
        <v>279</v>
      </c>
      <c r="J33" s="125" t="s">
        <v>280</v>
      </c>
    </row>
    <row r="34" spans="1:10" ht="38.25" x14ac:dyDescent="0.2">
      <c r="A34" s="38">
        <v>24</v>
      </c>
      <c r="B34" s="37" t="s">
        <v>40</v>
      </c>
      <c r="C34" s="129" t="s">
        <v>89</v>
      </c>
      <c r="D34" s="139"/>
      <c r="E34" s="132">
        <f t="shared" si="0"/>
        <v>0</v>
      </c>
      <c r="F34" s="132"/>
      <c r="G34" s="132"/>
      <c r="H34" s="132">
        <f t="shared" si="1"/>
        <v>0</v>
      </c>
      <c r="I34" s="115" t="s">
        <v>164</v>
      </c>
      <c r="J34" s="133" t="s">
        <v>165</v>
      </c>
    </row>
    <row r="35" spans="1:10" ht="63.75" x14ac:dyDescent="0.2">
      <c r="A35" s="38">
        <v>25</v>
      </c>
      <c r="B35" s="37" t="s">
        <v>41</v>
      </c>
      <c r="C35" s="129" t="s">
        <v>89</v>
      </c>
      <c r="D35" s="139" t="s">
        <v>123</v>
      </c>
      <c r="E35" s="132">
        <f t="shared" si="0"/>
        <v>0</v>
      </c>
      <c r="F35" s="132"/>
      <c r="G35" s="132"/>
      <c r="H35" s="132">
        <f t="shared" si="1"/>
        <v>0</v>
      </c>
      <c r="I35" s="115" t="s">
        <v>301</v>
      </c>
      <c r="J35" s="133" t="s">
        <v>302</v>
      </c>
    </row>
    <row r="36" spans="1:10" ht="63.75" x14ac:dyDescent="0.2">
      <c r="A36" s="38">
        <v>26</v>
      </c>
      <c r="B36" s="37" t="s">
        <v>42</v>
      </c>
      <c r="C36" s="129" t="s">
        <v>89</v>
      </c>
      <c r="D36" s="137"/>
      <c r="E36" s="132">
        <f t="shared" si="0"/>
        <v>0</v>
      </c>
      <c r="F36" s="132"/>
      <c r="G36" s="132"/>
      <c r="H36" s="132">
        <f t="shared" si="1"/>
        <v>0</v>
      </c>
      <c r="I36" s="115" t="s">
        <v>307</v>
      </c>
      <c r="J36" s="133" t="s">
        <v>308</v>
      </c>
    </row>
    <row r="37" spans="1:10" ht="51" x14ac:dyDescent="0.2">
      <c r="A37" s="38">
        <v>27</v>
      </c>
      <c r="B37" s="37" t="s">
        <v>43</v>
      </c>
      <c r="C37" s="129" t="s">
        <v>88</v>
      </c>
      <c r="D37" s="137"/>
      <c r="E37" s="132">
        <f t="shared" si="0"/>
        <v>1</v>
      </c>
      <c r="F37" s="132"/>
      <c r="G37" s="132"/>
      <c r="H37" s="132">
        <f t="shared" si="1"/>
        <v>1</v>
      </c>
      <c r="I37" s="115" t="s">
        <v>311</v>
      </c>
      <c r="J37" s="133" t="s">
        <v>312</v>
      </c>
    </row>
    <row r="38" spans="1:10" ht="25.5" x14ac:dyDescent="0.2">
      <c r="A38" s="38">
        <v>28</v>
      </c>
      <c r="B38" s="37" t="s">
        <v>44</v>
      </c>
      <c r="C38" s="129" t="s">
        <v>86</v>
      </c>
      <c r="D38" s="137"/>
      <c r="E38" s="132">
        <f t="shared" si="0"/>
        <v>3</v>
      </c>
      <c r="F38" s="132"/>
      <c r="G38" s="132"/>
      <c r="H38" s="132">
        <f t="shared" si="1"/>
        <v>3</v>
      </c>
      <c r="I38" s="115" t="s">
        <v>317</v>
      </c>
      <c r="J38" s="125"/>
    </row>
    <row r="39" spans="1:10" ht="114.75" x14ac:dyDescent="0.2">
      <c r="A39" s="38">
        <v>29</v>
      </c>
      <c r="B39" s="37" t="s">
        <v>45</v>
      </c>
      <c r="C39" s="129" t="s">
        <v>88</v>
      </c>
      <c r="D39" s="137"/>
      <c r="E39" s="132">
        <f t="shared" si="0"/>
        <v>1</v>
      </c>
      <c r="F39" s="132"/>
      <c r="G39" s="132"/>
      <c r="H39" s="132">
        <f t="shared" si="1"/>
        <v>1</v>
      </c>
      <c r="I39" s="115" t="s">
        <v>321</v>
      </c>
      <c r="J39" s="133" t="s">
        <v>358</v>
      </c>
    </row>
    <row r="40" spans="1:10" s="16" customFormat="1" ht="114.75" x14ac:dyDescent="0.2">
      <c r="A40" s="39">
        <v>30</v>
      </c>
      <c r="B40" s="37" t="s">
        <v>46</v>
      </c>
      <c r="C40" s="129" t="s">
        <v>87</v>
      </c>
      <c r="D40" s="137"/>
      <c r="E40" s="132">
        <f t="shared" si="0"/>
        <v>2</v>
      </c>
      <c r="F40" s="132"/>
      <c r="G40" s="132">
        <v>0.5</v>
      </c>
      <c r="H40" s="132">
        <f t="shared" si="1"/>
        <v>1</v>
      </c>
      <c r="I40" s="115" t="s">
        <v>325</v>
      </c>
      <c r="J40" s="133" t="s">
        <v>388</v>
      </c>
    </row>
    <row r="41" spans="1:10" s="7" customFormat="1" ht="25.5" x14ac:dyDescent="0.2">
      <c r="A41" s="39">
        <v>31</v>
      </c>
      <c r="B41" s="37" t="s">
        <v>47</v>
      </c>
      <c r="C41" s="129" t="s">
        <v>89</v>
      </c>
      <c r="D41" s="137"/>
      <c r="E41" s="132">
        <f t="shared" si="0"/>
        <v>0</v>
      </c>
      <c r="F41" s="132"/>
      <c r="G41" s="132"/>
      <c r="H41" s="132">
        <f t="shared" si="1"/>
        <v>0</v>
      </c>
      <c r="I41" s="115"/>
      <c r="J41" s="133" t="s">
        <v>136</v>
      </c>
    </row>
    <row r="42" spans="1:10" s="7" customFormat="1" ht="25.5" x14ac:dyDescent="0.2">
      <c r="A42" s="39">
        <v>32</v>
      </c>
      <c r="B42" s="37" t="s">
        <v>48</v>
      </c>
      <c r="C42" s="129" t="s">
        <v>89</v>
      </c>
      <c r="D42" s="137"/>
      <c r="E42" s="132">
        <f t="shared" si="0"/>
        <v>0</v>
      </c>
      <c r="F42" s="132"/>
      <c r="G42" s="132"/>
      <c r="H42" s="132">
        <f t="shared" si="1"/>
        <v>0</v>
      </c>
      <c r="I42" s="115"/>
      <c r="J42" s="133" t="s">
        <v>136</v>
      </c>
    </row>
    <row r="43" spans="1:10" ht="38.25" x14ac:dyDescent="0.2">
      <c r="A43" s="39">
        <v>33</v>
      </c>
      <c r="B43" s="37" t="s">
        <v>49</v>
      </c>
      <c r="C43" s="129" t="s">
        <v>87</v>
      </c>
      <c r="D43" s="137"/>
      <c r="E43" s="132">
        <f t="shared" si="0"/>
        <v>2</v>
      </c>
      <c r="F43" s="132"/>
      <c r="G43" s="132"/>
      <c r="H43" s="132">
        <f t="shared" si="1"/>
        <v>2</v>
      </c>
      <c r="I43" s="115" t="s">
        <v>179</v>
      </c>
      <c r="J43" s="133" t="s">
        <v>333</v>
      </c>
    </row>
    <row r="44" spans="1:10" s="7" customFormat="1" ht="41.25" customHeight="1" x14ac:dyDescent="0.2">
      <c r="A44" s="39">
        <v>34</v>
      </c>
      <c r="B44" s="37" t="s">
        <v>50</v>
      </c>
      <c r="C44" s="129" t="s">
        <v>89</v>
      </c>
      <c r="D44" s="137"/>
      <c r="E44" s="132">
        <f t="shared" si="0"/>
        <v>0</v>
      </c>
      <c r="F44" s="132"/>
      <c r="G44" s="132"/>
      <c r="H44" s="132">
        <f t="shared" si="1"/>
        <v>0</v>
      </c>
      <c r="I44" s="115" t="s">
        <v>337</v>
      </c>
      <c r="J44" s="133" t="s">
        <v>165</v>
      </c>
    </row>
    <row r="45" spans="1:10" s="7" customFormat="1" ht="63.75" x14ac:dyDescent="0.2">
      <c r="A45" s="39">
        <v>35</v>
      </c>
      <c r="B45" s="37" t="s">
        <v>51</v>
      </c>
      <c r="C45" s="129" t="s">
        <v>89</v>
      </c>
      <c r="D45" s="137"/>
      <c r="E45" s="132">
        <f t="shared" si="0"/>
        <v>0</v>
      </c>
      <c r="F45" s="132"/>
      <c r="G45" s="132"/>
      <c r="H45" s="132">
        <f t="shared" si="1"/>
        <v>0</v>
      </c>
      <c r="I45" s="115" t="s">
        <v>181</v>
      </c>
      <c r="J45" s="133" t="s">
        <v>340</v>
      </c>
    </row>
    <row r="46" spans="1:10" s="7" customFormat="1" ht="89.25" x14ac:dyDescent="0.2">
      <c r="A46" s="38">
        <v>36</v>
      </c>
      <c r="B46" s="37" t="s">
        <v>53</v>
      </c>
      <c r="C46" s="129" t="s">
        <v>88</v>
      </c>
      <c r="D46" s="137"/>
      <c r="E46" s="132">
        <f t="shared" si="0"/>
        <v>1</v>
      </c>
      <c r="F46" s="132"/>
      <c r="G46" s="132"/>
      <c r="H46" s="132">
        <f t="shared" si="1"/>
        <v>1</v>
      </c>
      <c r="I46" s="115" t="s">
        <v>343</v>
      </c>
      <c r="J46" s="133" t="s">
        <v>387</v>
      </c>
    </row>
    <row r="47" spans="1:10" s="16" customFormat="1" ht="63.75" x14ac:dyDescent="0.2">
      <c r="A47" s="38">
        <v>37</v>
      </c>
      <c r="B47" s="37" t="s">
        <v>54</v>
      </c>
      <c r="C47" s="129" t="s">
        <v>87</v>
      </c>
      <c r="D47" s="60"/>
      <c r="E47" s="132">
        <f t="shared" si="0"/>
        <v>2</v>
      </c>
      <c r="F47" s="132"/>
      <c r="G47" s="132"/>
      <c r="H47" s="132">
        <f t="shared" si="1"/>
        <v>2</v>
      </c>
      <c r="I47" s="115" t="s">
        <v>349</v>
      </c>
      <c r="J47" s="134" t="s">
        <v>350</v>
      </c>
    </row>
    <row r="48" spans="1:10" s="7" customFormat="1" ht="38.25" x14ac:dyDescent="0.2">
      <c r="A48" s="38">
        <v>38</v>
      </c>
      <c r="B48" s="37" t="s">
        <v>55</v>
      </c>
      <c r="C48" s="129" t="s">
        <v>87</v>
      </c>
      <c r="D48" s="139"/>
      <c r="E48" s="132">
        <f t="shared" si="0"/>
        <v>2</v>
      </c>
      <c r="F48" s="132"/>
      <c r="G48" s="132"/>
      <c r="H48" s="132">
        <f t="shared" si="1"/>
        <v>2</v>
      </c>
      <c r="I48" s="115" t="s">
        <v>356</v>
      </c>
      <c r="J48" s="134" t="s">
        <v>359</v>
      </c>
    </row>
    <row r="49" spans="1:10" s="7" customFormat="1" ht="76.5" x14ac:dyDescent="0.2">
      <c r="A49" s="38">
        <v>39</v>
      </c>
      <c r="B49" s="37" t="s">
        <v>52</v>
      </c>
      <c r="C49" s="129" t="s">
        <v>88</v>
      </c>
      <c r="D49" s="130"/>
      <c r="E49" s="132">
        <f t="shared" si="0"/>
        <v>1</v>
      </c>
      <c r="F49" s="132"/>
      <c r="G49" s="132"/>
      <c r="H49" s="132">
        <f t="shared" si="1"/>
        <v>1</v>
      </c>
      <c r="I49" s="115" t="s">
        <v>188</v>
      </c>
      <c r="J49" s="133" t="s">
        <v>362</v>
      </c>
    </row>
    <row r="50" spans="1:10" ht="25.5" x14ac:dyDescent="0.2">
      <c r="A50" s="38">
        <v>40</v>
      </c>
      <c r="B50" s="37" t="s">
        <v>56</v>
      </c>
      <c r="C50" s="129" t="s">
        <v>86</v>
      </c>
      <c r="D50" s="137"/>
      <c r="E50" s="132">
        <f t="shared" si="0"/>
        <v>3</v>
      </c>
      <c r="F50" s="132"/>
      <c r="G50" s="132"/>
      <c r="H50" s="132">
        <f t="shared" si="1"/>
        <v>3</v>
      </c>
      <c r="I50" s="54" t="s">
        <v>372</v>
      </c>
      <c r="J50" s="125"/>
    </row>
    <row r="51" spans="1:10" ht="25.5" x14ac:dyDescent="0.2">
      <c r="A51" s="38">
        <v>41</v>
      </c>
      <c r="B51" s="37" t="s">
        <v>57</v>
      </c>
      <c r="C51" s="129" t="s">
        <v>89</v>
      </c>
      <c r="D51" s="147"/>
      <c r="E51" s="132">
        <f t="shared" si="0"/>
        <v>0</v>
      </c>
      <c r="F51" s="132"/>
      <c r="G51" s="132"/>
      <c r="H51" s="132">
        <f t="shared" si="1"/>
        <v>0</v>
      </c>
      <c r="I51" s="144"/>
      <c r="J51" s="133" t="s">
        <v>136</v>
      </c>
    </row>
    <row r="52" spans="1:10" s="7" customFormat="1" ht="63.75" x14ac:dyDescent="0.2">
      <c r="A52" s="38">
        <v>42</v>
      </c>
      <c r="B52" s="37" t="s">
        <v>58</v>
      </c>
      <c r="C52" s="129" t="s">
        <v>89</v>
      </c>
      <c r="D52" s="148"/>
      <c r="E52" s="132">
        <f t="shared" si="0"/>
        <v>0</v>
      </c>
      <c r="F52" s="132"/>
      <c r="G52" s="132"/>
      <c r="H52" s="132">
        <f t="shared" si="1"/>
        <v>0</v>
      </c>
      <c r="I52" s="115" t="s">
        <v>379</v>
      </c>
      <c r="J52" s="133" t="s">
        <v>380</v>
      </c>
    </row>
    <row r="53" spans="1:10" ht="13.5" customHeight="1" x14ac:dyDescent="0.2">
      <c r="C53" s="41"/>
      <c r="D53" s="41"/>
      <c r="E53" s="41"/>
      <c r="F53" s="41"/>
      <c r="G53" s="41"/>
      <c r="I53" s="113"/>
      <c r="J53" s="122"/>
    </row>
    <row r="54" spans="1:10" x14ac:dyDescent="0.2">
      <c r="C54" s="41"/>
      <c r="D54" s="41"/>
      <c r="E54" s="41"/>
      <c r="F54" s="41"/>
      <c r="G54" s="41"/>
      <c r="I54" s="113"/>
      <c r="J54" s="18"/>
    </row>
    <row r="55" spans="1:10" x14ac:dyDescent="0.2">
      <c r="I55" s="113"/>
      <c r="J55" s="18"/>
    </row>
    <row r="56" spans="1:10" x14ac:dyDescent="0.2">
      <c r="A56" s="13"/>
      <c r="B56" s="8"/>
      <c r="C56" s="14"/>
      <c r="D56" s="14"/>
      <c r="E56" s="14"/>
      <c r="F56" s="14"/>
      <c r="G56" s="14"/>
      <c r="I56" s="113"/>
      <c r="J56" s="18"/>
    </row>
    <row r="57" spans="1:10" x14ac:dyDescent="0.2">
      <c r="I57" s="113"/>
    </row>
    <row r="58" spans="1:10" x14ac:dyDescent="0.2">
      <c r="I58" s="113"/>
    </row>
    <row r="59" spans="1:10" x14ac:dyDescent="0.2">
      <c r="I59" s="113"/>
    </row>
    <row r="60" spans="1:10" x14ac:dyDescent="0.2">
      <c r="I60" s="113"/>
    </row>
    <row r="61" spans="1:10" x14ac:dyDescent="0.2">
      <c r="I61" s="113"/>
    </row>
    <row r="62" spans="1:10" x14ac:dyDescent="0.2">
      <c r="I62" s="113"/>
    </row>
    <row r="63" spans="1:10" x14ac:dyDescent="0.2">
      <c r="A63" s="13"/>
      <c r="B63" s="8"/>
      <c r="C63" s="14"/>
      <c r="D63" s="14"/>
      <c r="E63" s="14"/>
      <c r="F63" s="14"/>
      <c r="G63" s="14"/>
      <c r="I63" s="113"/>
    </row>
    <row r="67" spans="1:7" x14ac:dyDescent="0.2">
      <c r="A67" s="13"/>
      <c r="B67" s="8"/>
      <c r="C67" s="14"/>
      <c r="D67" s="14"/>
      <c r="E67" s="14"/>
      <c r="F67" s="14"/>
      <c r="G67" s="14"/>
    </row>
    <row r="70" spans="1:7" x14ac:dyDescent="0.2">
      <c r="A70" s="13"/>
      <c r="B70" s="8"/>
      <c r="C70" s="14"/>
      <c r="D70" s="14"/>
      <c r="E70" s="14"/>
      <c r="F70" s="14"/>
      <c r="G70" s="14"/>
    </row>
    <row r="74" spans="1:7" x14ac:dyDescent="0.2">
      <c r="A74" s="13"/>
      <c r="B74" s="8"/>
      <c r="C74" s="14"/>
      <c r="D74" s="14"/>
      <c r="E74" s="14"/>
      <c r="F74" s="14"/>
      <c r="G74" s="14"/>
    </row>
    <row r="77" spans="1:7" x14ac:dyDescent="0.2">
      <c r="A77" s="13"/>
      <c r="B77" s="8"/>
      <c r="C77" s="14"/>
      <c r="D77" s="14"/>
      <c r="E77" s="14"/>
      <c r="F77" s="14"/>
      <c r="G77" s="14"/>
    </row>
    <row r="81" spans="1:7" x14ac:dyDescent="0.2">
      <c r="A81" s="13"/>
      <c r="B81" s="8"/>
      <c r="C81" s="14"/>
      <c r="D81" s="14"/>
      <c r="E81" s="14"/>
      <c r="F81" s="14"/>
      <c r="G81" s="14"/>
    </row>
  </sheetData>
  <mergeCells count="12">
    <mergeCell ref="D4:D8"/>
    <mergeCell ref="E5:E8"/>
    <mergeCell ref="F6:F8"/>
    <mergeCell ref="A3:J3"/>
    <mergeCell ref="A4:A8"/>
    <mergeCell ref="B5:B8"/>
    <mergeCell ref="G6:G8"/>
    <mergeCell ref="H5:H8"/>
    <mergeCell ref="I4:I8"/>
    <mergeCell ref="J4:J8"/>
    <mergeCell ref="F5:G5"/>
    <mergeCell ref="E4:H4"/>
  </mergeCells>
  <dataValidations count="3">
    <dataValidation type="list" allowBlank="1" showInputMessage="1" showErrorMessage="1" sqref="D52">
      <formula1>$C$5:$C$6</formula1>
    </dataValidation>
    <dataValidation type="list" allowBlank="1" showInputMessage="1" showErrorMessage="1" sqref="F10:F13 G9:G13 F15:G52">
      <formula1>Формат</formula1>
    </dataValidation>
    <dataValidation type="list" allowBlank="1" showInputMessage="1" showErrorMessage="1" sqref="C10:C13 C15:C52">
      <formula1>$C$5:$C$8</formula1>
    </dataValidation>
  </dataValidations>
  <hyperlinks>
    <hyperlink ref="I45" r:id="rId1" display="http://sam64.ru/index.php?option=com_content&amp;view=article&amp;id=634&amp;Itemid=242"/>
    <hyperlink ref="I18" r:id="rId2"/>
    <hyperlink ref="I10" r:id="rId3"/>
    <hyperlink ref="I37" r:id="rId4"/>
    <hyperlink ref="I48" r:id="rId5"/>
  </hyperlinks>
  <pageMargins left="0.31496062992125984" right="0.31496062992125984" top="0.35433070866141736" bottom="0.35433070866141736" header="0.31496062992125984" footer="0.31496062992125984"/>
  <pageSetup paperSize="9" scale="56" fitToHeight="0" orientation="landscape"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view="pageBreakPreview" zoomScaleNormal="100" zoomScaleSheetLayoutView="100" workbookViewId="0">
      <pane ySplit="6" topLeftCell="A47" activePane="bottomLeft" state="frozenSplit"/>
      <selection pane="bottomLeft" activeCell="F50" sqref="F50"/>
    </sheetView>
  </sheetViews>
  <sheetFormatPr defaultRowHeight="12.75" x14ac:dyDescent="0.2"/>
  <cols>
    <col min="1" max="1" width="4.28515625" style="12" customWidth="1"/>
    <col min="2" max="2" width="22.7109375" style="22" customWidth="1"/>
    <col min="3" max="3" width="58" style="22" customWidth="1"/>
    <col min="4" max="4" width="24.85546875" style="22" customWidth="1"/>
    <col min="5" max="5" width="21.5703125" style="11" customWidth="1"/>
    <col min="6" max="6" width="12.85546875" style="11" customWidth="1"/>
    <col min="7" max="7" width="10.85546875" style="11" customWidth="1"/>
    <col min="8" max="8" width="9.85546875" style="11" customWidth="1"/>
    <col min="9" max="9" width="36.140625" style="11" customWidth="1"/>
    <col min="10" max="10" width="62.7109375" style="11" customWidth="1"/>
    <col min="11" max="11" width="9.140625" style="22"/>
    <col min="12" max="12" width="40" style="26" customWidth="1"/>
    <col min="13" max="16384" width="9.140625" style="22"/>
  </cols>
  <sheetData>
    <row r="1" spans="1:18" s="19" customFormat="1" ht="20.25" customHeight="1" x14ac:dyDescent="0.2">
      <c r="A1" s="99" t="s">
        <v>112</v>
      </c>
      <c r="B1" s="49"/>
      <c r="C1" s="49"/>
      <c r="D1" s="49"/>
      <c r="E1" s="49"/>
      <c r="F1" s="49"/>
      <c r="G1" s="49"/>
      <c r="H1" s="49"/>
      <c r="J1" s="49"/>
      <c r="K1" s="3"/>
    </row>
    <row r="2" spans="1:18" ht="15" customHeight="1" x14ac:dyDescent="0.2">
      <c r="A2" s="17" t="s">
        <v>17</v>
      </c>
      <c r="B2" s="17"/>
      <c r="C2" s="23"/>
      <c r="D2" s="23"/>
      <c r="E2" s="23"/>
      <c r="F2" s="23"/>
      <c r="G2" s="23"/>
      <c r="H2" s="23"/>
      <c r="I2" s="23"/>
      <c r="J2" s="23"/>
      <c r="K2" s="26"/>
      <c r="L2" s="22"/>
    </row>
    <row r="3" spans="1:18" ht="71.25" customHeight="1" x14ac:dyDescent="0.2">
      <c r="A3" s="162"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62"/>
      <c r="C3" s="162"/>
      <c r="D3" s="162"/>
      <c r="E3" s="162"/>
      <c r="F3" s="162"/>
      <c r="G3" s="162"/>
      <c r="H3" s="162"/>
      <c r="I3" s="162"/>
      <c r="J3" s="162"/>
      <c r="K3" s="26"/>
      <c r="L3" s="22"/>
    </row>
    <row r="4" spans="1:18" ht="71.25" customHeight="1" x14ac:dyDescent="0.2">
      <c r="A4" s="163" t="s">
        <v>4</v>
      </c>
      <c r="B4" s="106" t="s">
        <v>15</v>
      </c>
      <c r="C4" s="106"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63" t="s">
        <v>68</v>
      </c>
      <c r="E4" s="163" t="s">
        <v>111</v>
      </c>
      <c r="F4" s="163"/>
      <c r="G4" s="163"/>
      <c r="H4" s="163"/>
      <c r="I4" s="163" t="s">
        <v>3</v>
      </c>
      <c r="J4" s="163" t="s">
        <v>64</v>
      </c>
      <c r="K4" s="19"/>
      <c r="L4" s="27"/>
      <c r="M4" s="19"/>
      <c r="N4" s="19"/>
      <c r="O4" s="19"/>
      <c r="P4" s="19"/>
      <c r="Q4" s="19"/>
      <c r="R4" s="19"/>
    </row>
    <row r="5" spans="1:18" s="10" customFormat="1" ht="66" customHeight="1" x14ac:dyDescent="0.2">
      <c r="A5" s="163"/>
      <c r="B5" s="163" t="s">
        <v>7</v>
      </c>
      <c r="C5" s="108"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63"/>
      <c r="E5" s="165" t="s">
        <v>13</v>
      </c>
      <c r="F5" s="164" t="s">
        <v>14</v>
      </c>
      <c r="G5" s="164"/>
      <c r="H5" s="165" t="s">
        <v>12</v>
      </c>
      <c r="I5" s="163"/>
      <c r="J5" s="163"/>
      <c r="K5" s="9"/>
      <c r="L5" s="28"/>
      <c r="M5" s="9"/>
      <c r="N5" s="9"/>
      <c r="O5" s="9"/>
      <c r="P5" s="9"/>
      <c r="Q5" s="9"/>
      <c r="R5" s="9"/>
    </row>
    <row r="6" spans="1:18" s="10" customFormat="1" ht="27.75" customHeight="1" x14ac:dyDescent="0.2">
      <c r="A6" s="163"/>
      <c r="B6" s="163"/>
      <c r="C6" s="108" t="str">
        <f>'Методика IV этап'!B21</f>
        <v>Не опубликовано, или публичные слушания не проводились, или не отвечает требованиям</v>
      </c>
      <c r="D6" s="163"/>
      <c r="E6" s="165"/>
      <c r="F6" s="108" t="s">
        <v>18</v>
      </c>
      <c r="G6" s="108" t="s">
        <v>60</v>
      </c>
      <c r="H6" s="165"/>
      <c r="I6" s="163"/>
      <c r="J6" s="163"/>
      <c r="K6" s="9"/>
      <c r="L6" s="28"/>
      <c r="M6" s="9"/>
      <c r="N6" s="9"/>
      <c r="O6" s="9"/>
      <c r="P6" s="9"/>
      <c r="Q6" s="9"/>
      <c r="R6" s="9"/>
    </row>
    <row r="7" spans="1:18" s="16" customFormat="1" x14ac:dyDescent="0.2">
      <c r="A7" s="63"/>
      <c r="B7" s="64" t="s">
        <v>19</v>
      </c>
      <c r="C7" s="76"/>
      <c r="D7" s="70"/>
      <c r="E7" s="77"/>
      <c r="F7" s="77"/>
      <c r="G7" s="77"/>
      <c r="H7" s="77"/>
      <c r="I7" s="78"/>
      <c r="J7" s="78"/>
      <c r="K7" s="15"/>
      <c r="L7" s="25"/>
      <c r="M7" s="15"/>
      <c r="N7" s="15"/>
      <c r="O7" s="15"/>
      <c r="P7" s="15"/>
      <c r="Q7" s="15"/>
      <c r="R7" s="15"/>
    </row>
    <row r="8" spans="1:18" s="7" customFormat="1" ht="51" x14ac:dyDescent="0.2">
      <c r="A8" s="38">
        <v>1</v>
      </c>
      <c r="B8" s="37" t="s">
        <v>20</v>
      </c>
      <c r="C8" s="133" t="s">
        <v>95</v>
      </c>
      <c r="D8" s="143"/>
      <c r="E8" s="132">
        <f>IF(C8=$C$5,1,0)</f>
        <v>1</v>
      </c>
      <c r="F8" s="132"/>
      <c r="G8" s="132"/>
      <c r="H8" s="132">
        <f>E8*(1-F8)*(1-G8)</f>
        <v>1</v>
      </c>
      <c r="I8" s="73" t="s">
        <v>260</v>
      </c>
      <c r="J8" s="121"/>
      <c r="K8" s="6"/>
      <c r="L8" s="3"/>
      <c r="M8" s="6"/>
      <c r="N8" s="6"/>
      <c r="O8" s="6"/>
      <c r="P8" s="6"/>
      <c r="Q8" s="6"/>
      <c r="R8" s="6"/>
    </row>
    <row r="9" spans="1:18" ht="127.5" x14ac:dyDescent="0.2">
      <c r="A9" s="38">
        <v>2</v>
      </c>
      <c r="B9" s="37" t="s">
        <v>21</v>
      </c>
      <c r="C9" s="133" t="s">
        <v>96</v>
      </c>
      <c r="D9" s="137" t="s">
        <v>284</v>
      </c>
      <c r="E9" s="132">
        <f>IF(C9=$C$5,1,0)</f>
        <v>0</v>
      </c>
      <c r="F9" s="132"/>
      <c r="G9" s="132"/>
      <c r="H9" s="132">
        <f t="shared" ref="H9:H50" si="0">E9*(1-F9)*(1-G9)</f>
        <v>0</v>
      </c>
      <c r="I9" s="73" t="s">
        <v>246</v>
      </c>
      <c r="J9" s="134" t="s">
        <v>285</v>
      </c>
      <c r="K9" s="19"/>
      <c r="L9" s="3"/>
      <c r="M9" s="19"/>
      <c r="N9" s="19"/>
      <c r="O9" s="19"/>
      <c r="P9" s="19"/>
      <c r="Q9" s="19"/>
      <c r="R9" s="19"/>
    </row>
    <row r="10" spans="1:18" ht="51" x14ac:dyDescent="0.2">
      <c r="A10" s="38">
        <v>3</v>
      </c>
      <c r="B10" s="37" t="s">
        <v>191</v>
      </c>
      <c r="C10" s="133" t="s">
        <v>95</v>
      </c>
      <c r="D10" s="130"/>
      <c r="E10" s="132">
        <f>IF(C10=$C$5,1,0)</f>
        <v>1</v>
      </c>
      <c r="F10" s="132"/>
      <c r="G10" s="132"/>
      <c r="H10" s="132">
        <f t="shared" si="0"/>
        <v>1</v>
      </c>
      <c r="I10" s="73" t="s">
        <v>251</v>
      </c>
      <c r="J10" s="55"/>
      <c r="K10" s="19"/>
      <c r="L10" s="3"/>
      <c r="M10" s="19"/>
      <c r="N10" s="19"/>
      <c r="O10" s="19"/>
      <c r="P10" s="19"/>
      <c r="Q10" s="19"/>
      <c r="R10" s="19"/>
    </row>
    <row r="11" spans="1:18" s="7" customFormat="1" ht="51" x14ac:dyDescent="0.2">
      <c r="A11" s="38">
        <v>4</v>
      </c>
      <c r="B11" s="37" t="s">
        <v>22</v>
      </c>
      <c r="C11" s="133" t="s">
        <v>96</v>
      </c>
      <c r="D11" s="142"/>
      <c r="E11" s="132">
        <f>IF(C11=$C$5,1,0)</f>
        <v>0</v>
      </c>
      <c r="F11" s="132"/>
      <c r="G11" s="132"/>
      <c r="H11" s="132">
        <f t="shared" si="0"/>
        <v>0</v>
      </c>
      <c r="I11" s="73" t="s">
        <v>258</v>
      </c>
      <c r="J11" s="133" t="s">
        <v>127</v>
      </c>
      <c r="K11" s="6"/>
      <c r="L11" s="3"/>
      <c r="M11" s="6"/>
      <c r="N11" s="6"/>
      <c r="O11" s="6"/>
      <c r="P11" s="6"/>
      <c r="Q11" s="6"/>
      <c r="R11" s="6"/>
    </row>
    <row r="12" spans="1:18" s="16" customFormat="1" x14ac:dyDescent="0.2">
      <c r="A12" s="69"/>
      <c r="B12" s="64" t="s">
        <v>62</v>
      </c>
      <c r="C12" s="79"/>
      <c r="D12" s="70"/>
      <c r="E12" s="67"/>
      <c r="F12" s="77"/>
      <c r="G12" s="77"/>
      <c r="H12" s="78"/>
      <c r="I12" s="118"/>
      <c r="J12" s="118"/>
      <c r="K12" s="15"/>
      <c r="L12" s="25"/>
      <c r="M12" s="15"/>
      <c r="N12" s="15"/>
      <c r="O12" s="15"/>
      <c r="P12" s="15"/>
      <c r="Q12" s="15"/>
      <c r="R12" s="15"/>
    </row>
    <row r="13" spans="1:18" s="36" customFormat="1" ht="140.25" x14ac:dyDescent="0.2">
      <c r="A13" s="38">
        <v>5</v>
      </c>
      <c r="B13" s="37" t="s">
        <v>23</v>
      </c>
      <c r="C13" s="133" t="s">
        <v>96</v>
      </c>
      <c r="D13" s="131"/>
      <c r="E13" s="132">
        <f>IF(C13=$C$5,1,0)</f>
        <v>0</v>
      </c>
      <c r="F13" s="132"/>
      <c r="G13" s="132"/>
      <c r="H13" s="132">
        <f t="shared" si="0"/>
        <v>0</v>
      </c>
      <c r="I13" s="73" t="s">
        <v>195</v>
      </c>
      <c r="J13" s="134" t="s">
        <v>286</v>
      </c>
      <c r="K13" s="34"/>
      <c r="L13" s="35"/>
      <c r="M13" s="34"/>
      <c r="N13" s="34"/>
      <c r="O13" s="34"/>
      <c r="P13" s="34"/>
      <c r="Q13" s="34"/>
      <c r="R13" s="34"/>
    </row>
    <row r="14" spans="1:18" s="36" customFormat="1" ht="89.25" x14ac:dyDescent="0.2">
      <c r="A14" s="38">
        <v>6</v>
      </c>
      <c r="B14" s="37" t="s">
        <v>25</v>
      </c>
      <c r="C14" s="133" t="s">
        <v>96</v>
      </c>
      <c r="D14" s="137"/>
      <c r="E14" s="132">
        <f t="shared" ref="E14:E50" si="1">IF(C14=$C$5,1,0)</f>
        <v>0</v>
      </c>
      <c r="F14" s="132"/>
      <c r="G14" s="132"/>
      <c r="H14" s="132">
        <f t="shared" si="0"/>
        <v>0</v>
      </c>
      <c r="I14" s="73" t="s">
        <v>198</v>
      </c>
      <c r="J14" s="138" t="s">
        <v>287</v>
      </c>
      <c r="K14" s="34"/>
      <c r="L14" s="35"/>
      <c r="M14" s="34"/>
      <c r="N14" s="34"/>
      <c r="O14" s="34"/>
      <c r="P14" s="34"/>
      <c r="Q14" s="34"/>
      <c r="R14" s="34"/>
    </row>
    <row r="15" spans="1:18" s="36" customFormat="1" ht="102" x14ac:dyDescent="0.2">
      <c r="A15" s="38">
        <v>7</v>
      </c>
      <c r="B15" s="37" t="s">
        <v>24</v>
      </c>
      <c r="C15" s="133" t="s">
        <v>96</v>
      </c>
      <c r="D15" s="137"/>
      <c r="E15" s="132">
        <f t="shared" si="1"/>
        <v>0</v>
      </c>
      <c r="F15" s="132"/>
      <c r="G15" s="132"/>
      <c r="H15" s="132">
        <f t="shared" si="0"/>
        <v>0</v>
      </c>
      <c r="I15" s="119" t="s">
        <v>205</v>
      </c>
      <c r="J15" s="133" t="s">
        <v>288</v>
      </c>
      <c r="K15" s="34"/>
      <c r="L15" s="35"/>
      <c r="M15" s="34"/>
      <c r="N15" s="34"/>
      <c r="O15" s="34"/>
      <c r="P15" s="34"/>
      <c r="Q15" s="34"/>
      <c r="R15" s="34"/>
    </row>
    <row r="16" spans="1:18" s="36" customFormat="1" ht="135" customHeight="1" x14ac:dyDescent="0.2">
      <c r="A16" s="38">
        <v>8</v>
      </c>
      <c r="B16" s="37" t="s">
        <v>26</v>
      </c>
      <c r="C16" s="133" t="s">
        <v>95</v>
      </c>
      <c r="D16" s="137"/>
      <c r="E16" s="132">
        <f t="shared" si="1"/>
        <v>1</v>
      </c>
      <c r="F16" s="132"/>
      <c r="G16" s="132"/>
      <c r="H16" s="132">
        <f t="shared" si="0"/>
        <v>1</v>
      </c>
      <c r="I16" s="54" t="s">
        <v>209</v>
      </c>
      <c r="J16" s="55"/>
      <c r="K16" s="34"/>
      <c r="L16" s="35"/>
      <c r="M16" s="34"/>
      <c r="N16" s="34"/>
      <c r="O16" s="34"/>
      <c r="P16" s="34"/>
      <c r="Q16" s="34"/>
      <c r="R16" s="34"/>
    </row>
    <row r="17" spans="1:18" s="36" customFormat="1" ht="51" x14ac:dyDescent="0.2">
      <c r="A17" s="38">
        <v>9</v>
      </c>
      <c r="B17" s="37" t="s">
        <v>27</v>
      </c>
      <c r="C17" s="133" t="s">
        <v>95</v>
      </c>
      <c r="D17" s="137"/>
      <c r="E17" s="132">
        <f t="shared" si="1"/>
        <v>1</v>
      </c>
      <c r="F17" s="132"/>
      <c r="G17" s="132"/>
      <c r="H17" s="132">
        <f t="shared" si="0"/>
        <v>1</v>
      </c>
      <c r="I17" s="73" t="s">
        <v>212</v>
      </c>
      <c r="J17" s="126"/>
      <c r="K17" s="34"/>
      <c r="L17" s="35"/>
      <c r="M17" s="34"/>
      <c r="N17" s="34"/>
      <c r="O17" s="34"/>
      <c r="P17" s="34"/>
      <c r="Q17" s="34"/>
      <c r="R17" s="34"/>
    </row>
    <row r="18" spans="1:18" s="36" customFormat="1" ht="63.75" x14ac:dyDescent="0.2">
      <c r="A18" s="38">
        <v>10</v>
      </c>
      <c r="B18" s="37" t="s">
        <v>28</v>
      </c>
      <c r="C18" s="133" t="s">
        <v>95</v>
      </c>
      <c r="D18" s="137" t="s">
        <v>290</v>
      </c>
      <c r="E18" s="132">
        <f t="shared" si="1"/>
        <v>1</v>
      </c>
      <c r="F18" s="132">
        <v>0.5</v>
      </c>
      <c r="G18" s="132"/>
      <c r="H18" s="132">
        <f t="shared" si="0"/>
        <v>0.5</v>
      </c>
      <c r="I18" s="73" t="s">
        <v>218</v>
      </c>
      <c r="J18" s="134" t="s">
        <v>289</v>
      </c>
      <c r="K18" s="34"/>
      <c r="L18" s="35"/>
      <c r="M18" s="34"/>
      <c r="N18" s="34"/>
      <c r="O18" s="34"/>
      <c r="P18" s="34"/>
      <c r="Q18" s="34"/>
      <c r="R18" s="34"/>
    </row>
    <row r="19" spans="1:18" s="36" customFormat="1" ht="63.75" x14ac:dyDescent="0.2">
      <c r="A19" s="38">
        <v>11</v>
      </c>
      <c r="B19" s="37" t="s">
        <v>63</v>
      </c>
      <c r="C19" s="133" t="s">
        <v>96</v>
      </c>
      <c r="D19" s="137"/>
      <c r="E19" s="132">
        <f t="shared" si="1"/>
        <v>0</v>
      </c>
      <c r="F19" s="132"/>
      <c r="G19" s="132"/>
      <c r="H19" s="132">
        <f t="shared" si="0"/>
        <v>0</v>
      </c>
      <c r="I19" s="73"/>
      <c r="J19" s="134" t="s">
        <v>289</v>
      </c>
      <c r="K19" s="34"/>
      <c r="L19" s="35"/>
      <c r="M19" s="34"/>
      <c r="N19" s="34"/>
      <c r="O19" s="34"/>
      <c r="P19" s="34"/>
      <c r="Q19" s="34"/>
      <c r="R19" s="34"/>
    </row>
    <row r="20" spans="1:18" s="36" customFormat="1" ht="102" x14ac:dyDescent="0.2">
      <c r="A20" s="38">
        <v>12</v>
      </c>
      <c r="B20" s="37" t="s">
        <v>29</v>
      </c>
      <c r="C20" s="133" t="s">
        <v>96</v>
      </c>
      <c r="D20" s="131"/>
      <c r="E20" s="132">
        <f t="shared" si="1"/>
        <v>0</v>
      </c>
      <c r="F20" s="132"/>
      <c r="G20" s="132"/>
      <c r="H20" s="132">
        <f t="shared" si="0"/>
        <v>0</v>
      </c>
      <c r="I20" s="54" t="s">
        <v>225</v>
      </c>
      <c r="J20" s="133" t="s">
        <v>291</v>
      </c>
      <c r="K20" s="34"/>
      <c r="L20" s="35"/>
      <c r="M20" s="34"/>
      <c r="N20" s="34"/>
      <c r="O20" s="34"/>
      <c r="P20" s="34"/>
      <c r="Q20" s="34"/>
      <c r="R20" s="34"/>
    </row>
    <row r="21" spans="1:18" s="36" customFormat="1" ht="25.5" x14ac:dyDescent="0.2">
      <c r="A21" s="38">
        <v>13</v>
      </c>
      <c r="B21" s="37" t="s">
        <v>30</v>
      </c>
      <c r="C21" s="133" t="s">
        <v>96</v>
      </c>
      <c r="D21" s="131"/>
      <c r="E21" s="132">
        <f t="shared" si="1"/>
        <v>0</v>
      </c>
      <c r="F21" s="132"/>
      <c r="G21" s="132"/>
      <c r="H21" s="132">
        <f t="shared" si="0"/>
        <v>0</v>
      </c>
      <c r="I21" s="141"/>
      <c r="J21" s="133" t="s">
        <v>136</v>
      </c>
      <c r="K21" s="34"/>
      <c r="L21" s="35"/>
      <c r="M21" s="34"/>
      <c r="N21" s="34"/>
      <c r="O21" s="34"/>
      <c r="P21" s="34"/>
      <c r="Q21" s="34"/>
      <c r="R21" s="34"/>
    </row>
    <row r="22" spans="1:18" s="36" customFormat="1" ht="38.25" x14ac:dyDescent="0.2">
      <c r="A22" s="38">
        <v>14</v>
      </c>
      <c r="B22" s="37" t="s">
        <v>67</v>
      </c>
      <c r="C22" s="133" t="s">
        <v>96</v>
      </c>
      <c r="D22" s="131"/>
      <c r="E22" s="132">
        <f t="shared" si="1"/>
        <v>0</v>
      </c>
      <c r="F22" s="132"/>
      <c r="G22" s="132"/>
      <c r="H22" s="132">
        <f t="shared" si="0"/>
        <v>0</v>
      </c>
      <c r="I22" s="73" t="s">
        <v>230</v>
      </c>
      <c r="J22" s="133" t="s">
        <v>231</v>
      </c>
      <c r="K22" s="34"/>
      <c r="L22" s="35"/>
      <c r="M22" s="34"/>
      <c r="N22" s="34"/>
      <c r="O22" s="34"/>
      <c r="P22" s="34"/>
      <c r="Q22" s="34"/>
      <c r="R22" s="34"/>
    </row>
    <row r="23" spans="1:18" s="36" customFormat="1" ht="102" x14ac:dyDescent="0.2">
      <c r="A23" s="38">
        <v>15</v>
      </c>
      <c r="B23" s="37" t="s">
        <v>31</v>
      </c>
      <c r="C23" s="133" t="s">
        <v>96</v>
      </c>
      <c r="D23" s="137" t="s">
        <v>284</v>
      </c>
      <c r="E23" s="132">
        <f t="shared" si="1"/>
        <v>0</v>
      </c>
      <c r="F23" s="132"/>
      <c r="G23" s="132"/>
      <c r="H23" s="132">
        <f t="shared" si="0"/>
        <v>0</v>
      </c>
      <c r="I23" s="73" t="s">
        <v>145</v>
      </c>
      <c r="J23" s="134" t="s">
        <v>385</v>
      </c>
      <c r="K23" s="34"/>
      <c r="L23" s="35"/>
      <c r="M23" s="34"/>
      <c r="N23" s="34"/>
      <c r="O23" s="34"/>
      <c r="P23" s="34"/>
      <c r="Q23" s="34"/>
      <c r="R23" s="34"/>
    </row>
    <row r="24" spans="1:18" s="36" customFormat="1" ht="76.5" x14ac:dyDescent="0.2">
      <c r="A24" s="38">
        <v>16</v>
      </c>
      <c r="B24" s="37" t="s">
        <v>32</v>
      </c>
      <c r="C24" s="133" t="s">
        <v>96</v>
      </c>
      <c r="D24" s="131"/>
      <c r="E24" s="132">
        <f t="shared" si="1"/>
        <v>0</v>
      </c>
      <c r="F24" s="132"/>
      <c r="G24" s="132"/>
      <c r="H24" s="132">
        <f t="shared" si="0"/>
        <v>0</v>
      </c>
      <c r="I24" s="73" t="s">
        <v>236</v>
      </c>
      <c r="J24" s="133" t="s">
        <v>292</v>
      </c>
      <c r="K24" s="34"/>
      <c r="L24" s="35"/>
      <c r="M24" s="34"/>
      <c r="N24" s="34"/>
      <c r="O24" s="34"/>
      <c r="P24" s="34"/>
      <c r="Q24" s="34"/>
      <c r="R24" s="34"/>
    </row>
    <row r="25" spans="1:18" s="36" customFormat="1" ht="89.25" x14ac:dyDescent="0.2">
      <c r="A25" s="38">
        <v>17</v>
      </c>
      <c r="B25" s="37" t="s">
        <v>33</v>
      </c>
      <c r="C25" s="133" t="s">
        <v>96</v>
      </c>
      <c r="D25" s="137"/>
      <c r="E25" s="132">
        <f t="shared" si="1"/>
        <v>0</v>
      </c>
      <c r="F25" s="132"/>
      <c r="G25" s="132"/>
      <c r="H25" s="132">
        <f t="shared" si="0"/>
        <v>0</v>
      </c>
      <c r="I25" s="73" t="s">
        <v>239</v>
      </c>
      <c r="J25" s="133" t="s">
        <v>293</v>
      </c>
      <c r="K25" s="34"/>
      <c r="L25" s="35"/>
      <c r="M25" s="34"/>
      <c r="N25" s="34"/>
      <c r="O25" s="34"/>
      <c r="P25" s="34"/>
      <c r="Q25" s="34"/>
      <c r="R25" s="34"/>
    </row>
    <row r="26" spans="1:18" s="36" customFormat="1" ht="51" x14ac:dyDescent="0.2">
      <c r="A26" s="38">
        <v>18</v>
      </c>
      <c r="B26" s="37" t="s">
        <v>34</v>
      </c>
      <c r="C26" s="133" t="s">
        <v>95</v>
      </c>
      <c r="D26" s="137"/>
      <c r="E26" s="132">
        <f t="shared" si="1"/>
        <v>1</v>
      </c>
      <c r="F26" s="132"/>
      <c r="G26" s="132"/>
      <c r="H26" s="132">
        <f t="shared" si="0"/>
        <v>1</v>
      </c>
      <c r="I26" s="54" t="s">
        <v>263</v>
      </c>
      <c r="J26" s="55"/>
      <c r="K26" s="34"/>
      <c r="L26" s="35"/>
      <c r="M26" s="34"/>
      <c r="N26" s="34"/>
      <c r="O26" s="34"/>
      <c r="P26" s="34"/>
      <c r="Q26" s="34"/>
      <c r="R26" s="34"/>
    </row>
    <row r="27" spans="1:18" ht="89.25" x14ac:dyDescent="0.2">
      <c r="A27" s="38">
        <v>19</v>
      </c>
      <c r="B27" s="37" t="s">
        <v>35</v>
      </c>
      <c r="C27" s="133" t="s">
        <v>96</v>
      </c>
      <c r="D27" s="60"/>
      <c r="E27" s="132">
        <f t="shared" si="1"/>
        <v>0</v>
      </c>
      <c r="F27" s="132"/>
      <c r="G27" s="132"/>
      <c r="H27" s="132">
        <f t="shared" si="0"/>
        <v>0</v>
      </c>
      <c r="I27" s="54" t="s">
        <v>151</v>
      </c>
      <c r="J27" s="134" t="s">
        <v>294</v>
      </c>
      <c r="K27" s="19"/>
      <c r="L27" s="3"/>
      <c r="M27" s="19"/>
      <c r="N27" s="19"/>
      <c r="O27" s="19"/>
      <c r="P27" s="19"/>
      <c r="Q27" s="19"/>
      <c r="R27" s="19"/>
    </row>
    <row r="28" spans="1:18" ht="89.25" x14ac:dyDescent="0.2">
      <c r="A28" s="38">
        <v>20</v>
      </c>
      <c r="B28" s="37" t="s">
        <v>36</v>
      </c>
      <c r="C28" s="133" t="s">
        <v>96</v>
      </c>
      <c r="D28" s="60"/>
      <c r="E28" s="132">
        <f t="shared" si="1"/>
        <v>0</v>
      </c>
      <c r="F28" s="132"/>
      <c r="G28" s="132"/>
      <c r="H28" s="132">
        <f t="shared" si="0"/>
        <v>0</v>
      </c>
      <c r="I28" s="54" t="s">
        <v>156</v>
      </c>
      <c r="J28" s="134" t="s">
        <v>294</v>
      </c>
      <c r="K28" s="19"/>
      <c r="L28" s="3"/>
      <c r="M28" s="19"/>
      <c r="N28" s="19"/>
      <c r="O28" s="19"/>
      <c r="P28" s="19"/>
      <c r="Q28" s="19"/>
      <c r="R28" s="19"/>
    </row>
    <row r="29" spans="1:18" ht="63.75" x14ac:dyDescent="0.2">
      <c r="A29" s="38">
        <v>21</v>
      </c>
      <c r="B29" s="37" t="s">
        <v>37</v>
      </c>
      <c r="C29" s="133" t="s">
        <v>95</v>
      </c>
      <c r="D29" s="137" t="s">
        <v>295</v>
      </c>
      <c r="E29" s="132">
        <f t="shared" si="1"/>
        <v>1</v>
      </c>
      <c r="F29" s="132">
        <v>0.5</v>
      </c>
      <c r="G29" s="132"/>
      <c r="H29" s="132">
        <f t="shared" si="0"/>
        <v>0.5</v>
      </c>
      <c r="I29" s="54" t="s">
        <v>272</v>
      </c>
      <c r="J29" s="134" t="s">
        <v>289</v>
      </c>
      <c r="K29" s="19"/>
      <c r="L29" s="3"/>
      <c r="M29" s="19"/>
      <c r="N29" s="19"/>
      <c r="O29" s="19"/>
      <c r="P29" s="19"/>
      <c r="Q29" s="19"/>
      <c r="R29" s="19"/>
    </row>
    <row r="30" spans="1:18" ht="102" x14ac:dyDescent="0.2">
      <c r="A30" s="38">
        <v>22</v>
      </c>
      <c r="B30" s="37" t="s">
        <v>38</v>
      </c>
      <c r="C30" s="133" t="s">
        <v>96</v>
      </c>
      <c r="D30" s="139" t="s">
        <v>123</v>
      </c>
      <c r="E30" s="132">
        <f t="shared" si="1"/>
        <v>0</v>
      </c>
      <c r="F30" s="132"/>
      <c r="G30" s="132"/>
      <c r="H30" s="132">
        <f t="shared" si="0"/>
        <v>0</v>
      </c>
      <c r="I30" s="54" t="s">
        <v>275</v>
      </c>
      <c r="J30" s="134" t="s">
        <v>326</v>
      </c>
      <c r="K30" s="19"/>
      <c r="L30" s="3"/>
      <c r="M30" s="19"/>
      <c r="N30" s="19"/>
      <c r="O30" s="19"/>
      <c r="P30" s="19"/>
      <c r="Q30" s="19"/>
      <c r="R30" s="19"/>
    </row>
    <row r="31" spans="1:18" ht="114.75" x14ac:dyDescent="0.2">
      <c r="A31" s="38">
        <v>23</v>
      </c>
      <c r="B31" s="37" t="s">
        <v>39</v>
      </c>
      <c r="C31" s="133" t="s">
        <v>96</v>
      </c>
      <c r="D31" s="137" t="s">
        <v>161</v>
      </c>
      <c r="E31" s="132">
        <f t="shared" si="1"/>
        <v>0</v>
      </c>
      <c r="F31" s="132"/>
      <c r="G31" s="132"/>
      <c r="H31" s="132">
        <f t="shared" si="0"/>
        <v>0</v>
      </c>
      <c r="I31" s="54" t="s">
        <v>281</v>
      </c>
      <c r="J31" s="134" t="s">
        <v>296</v>
      </c>
      <c r="K31" s="19"/>
      <c r="L31" s="3"/>
      <c r="M31" s="19"/>
      <c r="N31" s="19"/>
      <c r="O31" s="19"/>
      <c r="P31" s="19"/>
      <c r="Q31" s="19"/>
      <c r="R31" s="19"/>
    </row>
    <row r="32" spans="1:18" ht="63.75" x14ac:dyDescent="0.2">
      <c r="A32" s="38">
        <v>24</v>
      </c>
      <c r="B32" s="37" t="s">
        <v>40</v>
      </c>
      <c r="C32" s="133" t="s">
        <v>95</v>
      </c>
      <c r="D32" s="137" t="s">
        <v>284</v>
      </c>
      <c r="E32" s="132">
        <f t="shared" si="1"/>
        <v>1</v>
      </c>
      <c r="F32" s="132">
        <v>0.5</v>
      </c>
      <c r="G32" s="132"/>
      <c r="H32" s="132">
        <f t="shared" si="0"/>
        <v>0.5</v>
      </c>
      <c r="I32" s="119" t="s">
        <v>166</v>
      </c>
      <c r="J32" s="134" t="s">
        <v>289</v>
      </c>
      <c r="K32" s="19"/>
      <c r="L32" s="3"/>
      <c r="M32" s="19"/>
      <c r="N32" s="19"/>
      <c r="O32" s="19"/>
      <c r="P32" s="19"/>
      <c r="Q32" s="19"/>
      <c r="R32" s="19"/>
    </row>
    <row r="33" spans="1:18" ht="76.5" x14ac:dyDescent="0.2">
      <c r="A33" s="38">
        <v>25</v>
      </c>
      <c r="B33" s="37" t="s">
        <v>41</v>
      </c>
      <c r="C33" s="133" t="s">
        <v>95</v>
      </c>
      <c r="D33" s="137" t="s">
        <v>304</v>
      </c>
      <c r="E33" s="132">
        <f t="shared" si="1"/>
        <v>1</v>
      </c>
      <c r="F33" s="132">
        <v>0.5</v>
      </c>
      <c r="G33" s="132"/>
      <c r="H33" s="132">
        <f t="shared" si="0"/>
        <v>0.5</v>
      </c>
      <c r="I33" s="54" t="s">
        <v>303</v>
      </c>
      <c r="J33" s="134" t="s">
        <v>297</v>
      </c>
      <c r="K33" s="19"/>
      <c r="L33" s="3"/>
      <c r="M33" s="19"/>
      <c r="N33" s="19"/>
      <c r="O33" s="19"/>
      <c r="P33" s="19"/>
      <c r="Q33" s="19"/>
      <c r="R33" s="19"/>
    </row>
    <row r="34" spans="1:18" ht="89.25" x14ac:dyDescent="0.2">
      <c r="A34" s="38">
        <v>26</v>
      </c>
      <c r="B34" s="37" t="s">
        <v>42</v>
      </c>
      <c r="C34" s="133" t="s">
        <v>96</v>
      </c>
      <c r="D34" s="137"/>
      <c r="E34" s="132">
        <f t="shared" si="1"/>
        <v>0</v>
      </c>
      <c r="F34" s="132"/>
      <c r="G34" s="132"/>
      <c r="H34" s="132">
        <f t="shared" si="0"/>
        <v>0</v>
      </c>
      <c r="I34" s="54" t="s">
        <v>309</v>
      </c>
      <c r="J34" s="134" t="s">
        <v>310</v>
      </c>
      <c r="K34" s="19"/>
      <c r="L34" s="3"/>
      <c r="M34" s="19"/>
      <c r="N34" s="19"/>
      <c r="O34" s="19"/>
      <c r="P34" s="19"/>
      <c r="Q34" s="19"/>
      <c r="R34" s="19"/>
    </row>
    <row r="35" spans="1:18" ht="89.25" x14ac:dyDescent="0.2">
      <c r="A35" s="38">
        <v>27</v>
      </c>
      <c r="B35" s="37" t="s">
        <v>43</v>
      </c>
      <c r="C35" s="133" t="s">
        <v>96</v>
      </c>
      <c r="D35" s="137"/>
      <c r="E35" s="132">
        <f t="shared" si="1"/>
        <v>0</v>
      </c>
      <c r="F35" s="132"/>
      <c r="G35" s="132"/>
      <c r="H35" s="132">
        <f t="shared" si="0"/>
        <v>0</v>
      </c>
      <c r="I35" s="54" t="s">
        <v>311</v>
      </c>
      <c r="J35" s="134" t="s">
        <v>313</v>
      </c>
      <c r="K35" s="19"/>
      <c r="L35" s="3"/>
      <c r="M35" s="19"/>
      <c r="N35" s="19"/>
      <c r="O35" s="19"/>
      <c r="P35" s="19"/>
      <c r="Q35" s="19"/>
      <c r="R35" s="19"/>
    </row>
    <row r="36" spans="1:18" ht="38.25" x14ac:dyDescent="0.2">
      <c r="A36" s="38">
        <v>28</v>
      </c>
      <c r="B36" s="37" t="s">
        <v>44</v>
      </c>
      <c r="C36" s="133" t="s">
        <v>96</v>
      </c>
      <c r="D36" s="137"/>
      <c r="E36" s="132">
        <f t="shared" si="1"/>
        <v>0</v>
      </c>
      <c r="F36" s="132"/>
      <c r="G36" s="132"/>
      <c r="H36" s="132">
        <f t="shared" si="0"/>
        <v>0</v>
      </c>
      <c r="I36" s="54" t="s">
        <v>318</v>
      </c>
      <c r="J36" s="133" t="s">
        <v>170</v>
      </c>
      <c r="K36" s="19"/>
      <c r="L36" s="3"/>
      <c r="M36" s="19"/>
      <c r="N36" s="19"/>
      <c r="O36" s="19"/>
      <c r="P36" s="19"/>
      <c r="Q36" s="19"/>
      <c r="R36" s="19"/>
    </row>
    <row r="37" spans="1:18" ht="63.75" x14ac:dyDescent="0.2">
      <c r="A37" s="38">
        <v>29</v>
      </c>
      <c r="B37" s="37" t="s">
        <v>45</v>
      </c>
      <c r="C37" s="133" t="s">
        <v>95</v>
      </c>
      <c r="D37" s="137" t="s">
        <v>322</v>
      </c>
      <c r="E37" s="132">
        <f t="shared" si="1"/>
        <v>1</v>
      </c>
      <c r="F37" s="132">
        <v>0.5</v>
      </c>
      <c r="G37" s="132"/>
      <c r="H37" s="132">
        <f t="shared" si="0"/>
        <v>0.5</v>
      </c>
      <c r="I37" s="119" t="s">
        <v>321</v>
      </c>
      <c r="J37" s="133" t="s">
        <v>289</v>
      </c>
      <c r="K37" s="19"/>
      <c r="L37" s="3"/>
      <c r="M37" s="19"/>
      <c r="N37" s="19"/>
      <c r="O37" s="19"/>
      <c r="P37" s="19"/>
      <c r="Q37" s="19"/>
      <c r="R37" s="19"/>
    </row>
    <row r="38" spans="1:18" s="7" customFormat="1" ht="89.25" x14ac:dyDescent="0.2">
      <c r="A38" s="39">
        <v>30</v>
      </c>
      <c r="B38" s="37" t="s">
        <v>46</v>
      </c>
      <c r="C38" s="133" t="s">
        <v>96</v>
      </c>
      <c r="D38" s="137" t="s">
        <v>284</v>
      </c>
      <c r="E38" s="132">
        <f t="shared" si="1"/>
        <v>0</v>
      </c>
      <c r="F38" s="132"/>
      <c r="G38" s="132"/>
      <c r="H38" s="132">
        <f t="shared" si="0"/>
        <v>0</v>
      </c>
      <c r="I38" s="54" t="s">
        <v>174</v>
      </c>
      <c r="J38" s="134" t="s">
        <v>326</v>
      </c>
      <c r="K38" s="6"/>
      <c r="L38" s="3"/>
      <c r="M38" s="6"/>
      <c r="N38" s="6"/>
      <c r="O38" s="6"/>
      <c r="P38" s="6"/>
      <c r="Q38" s="6"/>
      <c r="R38" s="6"/>
    </row>
    <row r="39" spans="1:18" s="7" customFormat="1" ht="25.5" x14ac:dyDescent="0.2">
      <c r="A39" s="39">
        <v>31</v>
      </c>
      <c r="B39" s="37" t="s">
        <v>47</v>
      </c>
      <c r="C39" s="133" t="s">
        <v>96</v>
      </c>
      <c r="D39" s="137"/>
      <c r="E39" s="132">
        <f t="shared" si="1"/>
        <v>0</v>
      </c>
      <c r="F39" s="132"/>
      <c r="G39" s="132"/>
      <c r="H39" s="132">
        <f t="shared" si="0"/>
        <v>0</v>
      </c>
      <c r="I39" s="54" t="s">
        <v>330</v>
      </c>
      <c r="J39" s="133" t="s">
        <v>170</v>
      </c>
      <c r="K39" s="6"/>
      <c r="L39" s="3"/>
      <c r="M39" s="6"/>
      <c r="N39" s="6"/>
      <c r="O39" s="6"/>
      <c r="P39" s="6"/>
      <c r="Q39" s="6"/>
      <c r="R39" s="6"/>
    </row>
    <row r="40" spans="1:18" ht="51" x14ac:dyDescent="0.2">
      <c r="A40" s="39">
        <v>32</v>
      </c>
      <c r="B40" s="37" t="s">
        <v>48</v>
      </c>
      <c r="C40" s="133" t="s">
        <v>95</v>
      </c>
      <c r="D40" s="137"/>
      <c r="E40" s="132">
        <f t="shared" si="1"/>
        <v>1</v>
      </c>
      <c r="F40" s="132"/>
      <c r="G40" s="132"/>
      <c r="H40" s="132">
        <f t="shared" si="0"/>
        <v>1</v>
      </c>
      <c r="I40" s="54" t="s">
        <v>332</v>
      </c>
      <c r="J40" s="55"/>
      <c r="K40" s="19"/>
      <c r="L40" s="3"/>
      <c r="M40" s="19"/>
      <c r="N40" s="19"/>
      <c r="O40" s="19"/>
      <c r="P40" s="19"/>
      <c r="Q40" s="19"/>
      <c r="R40" s="19"/>
    </row>
    <row r="41" spans="1:18" s="7" customFormat="1" ht="51" x14ac:dyDescent="0.2">
      <c r="A41" s="39">
        <v>33</v>
      </c>
      <c r="B41" s="37" t="s">
        <v>49</v>
      </c>
      <c r="C41" s="133" t="s">
        <v>95</v>
      </c>
      <c r="D41" s="137"/>
      <c r="E41" s="132">
        <f t="shared" si="1"/>
        <v>1</v>
      </c>
      <c r="F41" s="132"/>
      <c r="G41" s="132"/>
      <c r="H41" s="132">
        <f t="shared" si="0"/>
        <v>1</v>
      </c>
      <c r="I41" s="73" t="s">
        <v>334</v>
      </c>
      <c r="J41" s="55"/>
      <c r="K41" s="6"/>
      <c r="L41" s="3"/>
      <c r="M41" s="6"/>
      <c r="N41" s="6"/>
      <c r="O41" s="6"/>
      <c r="P41" s="6"/>
      <c r="Q41" s="6"/>
      <c r="R41" s="6"/>
    </row>
    <row r="42" spans="1:18" s="7" customFormat="1" ht="76.5" x14ac:dyDescent="0.2">
      <c r="A42" s="39">
        <v>34</v>
      </c>
      <c r="B42" s="37" t="s">
        <v>50</v>
      </c>
      <c r="C42" s="133" t="s">
        <v>96</v>
      </c>
      <c r="D42" s="137"/>
      <c r="E42" s="132">
        <f t="shared" si="1"/>
        <v>0</v>
      </c>
      <c r="F42" s="132"/>
      <c r="G42" s="132"/>
      <c r="H42" s="132">
        <f t="shared" si="0"/>
        <v>0</v>
      </c>
      <c r="I42" s="54" t="s">
        <v>338</v>
      </c>
      <c r="J42" s="134" t="s">
        <v>344</v>
      </c>
      <c r="K42" s="6"/>
      <c r="L42" s="3"/>
      <c r="M42" s="6"/>
      <c r="N42" s="6"/>
      <c r="O42" s="6"/>
      <c r="P42" s="6"/>
      <c r="Q42" s="6"/>
      <c r="R42" s="6"/>
    </row>
    <row r="43" spans="1:18" s="7" customFormat="1" ht="102" x14ac:dyDescent="0.2">
      <c r="A43" s="39">
        <v>35</v>
      </c>
      <c r="B43" s="37" t="s">
        <v>51</v>
      </c>
      <c r="C43" s="133" t="s">
        <v>96</v>
      </c>
      <c r="D43" s="137"/>
      <c r="E43" s="132">
        <f t="shared" si="1"/>
        <v>0</v>
      </c>
      <c r="F43" s="132"/>
      <c r="G43" s="132"/>
      <c r="H43" s="132">
        <f t="shared" si="0"/>
        <v>0</v>
      </c>
      <c r="I43" s="54" t="s">
        <v>182</v>
      </c>
      <c r="J43" s="134" t="s">
        <v>341</v>
      </c>
      <c r="K43" s="6"/>
      <c r="L43" s="3"/>
      <c r="M43" s="6"/>
      <c r="N43" s="6"/>
      <c r="O43" s="6"/>
      <c r="P43" s="6"/>
      <c r="Q43" s="6"/>
      <c r="R43" s="6"/>
    </row>
    <row r="44" spans="1:18" s="7" customFormat="1" ht="89.25" x14ac:dyDescent="0.2">
      <c r="A44" s="38">
        <v>36</v>
      </c>
      <c r="B44" s="37" t="s">
        <v>53</v>
      </c>
      <c r="C44" s="133" t="s">
        <v>96</v>
      </c>
      <c r="D44" s="137"/>
      <c r="E44" s="132">
        <f t="shared" si="1"/>
        <v>0</v>
      </c>
      <c r="F44" s="132"/>
      <c r="G44" s="132"/>
      <c r="H44" s="132">
        <f t="shared" si="0"/>
        <v>0</v>
      </c>
      <c r="I44" s="54" t="s">
        <v>184</v>
      </c>
      <c r="J44" s="134" t="s">
        <v>345</v>
      </c>
      <c r="K44" s="6"/>
      <c r="L44" s="3"/>
      <c r="M44" s="6"/>
      <c r="N44" s="6"/>
      <c r="O44" s="6"/>
      <c r="P44" s="6"/>
      <c r="Q44" s="6"/>
      <c r="R44" s="6"/>
    </row>
    <row r="45" spans="1:18" s="7" customFormat="1" ht="76.5" x14ac:dyDescent="0.2">
      <c r="A45" s="38">
        <v>37</v>
      </c>
      <c r="B45" s="37" t="s">
        <v>54</v>
      </c>
      <c r="C45" s="133" t="s">
        <v>95</v>
      </c>
      <c r="D45" s="137" t="s">
        <v>351</v>
      </c>
      <c r="E45" s="132">
        <f t="shared" si="1"/>
        <v>1</v>
      </c>
      <c r="F45" s="132">
        <v>0.5</v>
      </c>
      <c r="G45" s="132"/>
      <c r="H45" s="132">
        <f t="shared" si="0"/>
        <v>0.5</v>
      </c>
      <c r="I45" s="54" t="s">
        <v>348</v>
      </c>
      <c r="J45" s="134" t="s">
        <v>289</v>
      </c>
      <c r="K45" s="6"/>
      <c r="L45" s="3"/>
      <c r="M45" s="6"/>
      <c r="N45" s="6"/>
      <c r="O45" s="6"/>
      <c r="P45" s="6"/>
      <c r="Q45" s="6"/>
      <c r="R45" s="6"/>
    </row>
    <row r="46" spans="1:18" ht="63.75" x14ac:dyDescent="0.2">
      <c r="A46" s="38">
        <v>38</v>
      </c>
      <c r="B46" s="37" t="s">
        <v>55</v>
      </c>
      <c r="C46" s="133" t="s">
        <v>95</v>
      </c>
      <c r="D46" s="137" t="s">
        <v>361</v>
      </c>
      <c r="E46" s="132">
        <f t="shared" si="1"/>
        <v>1</v>
      </c>
      <c r="F46" s="132">
        <v>0.5</v>
      </c>
      <c r="G46" s="132"/>
      <c r="H46" s="132">
        <f t="shared" si="0"/>
        <v>0.5</v>
      </c>
      <c r="I46" s="54" t="s">
        <v>360</v>
      </c>
      <c r="J46" s="134" t="s">
        <v>289</v>
      </c>
      <c r="K46" s="19"/>
      <c r="L46" s="3"/>
      <c r="M46" s="19"/>
      <c r="N46" s="19"/>
      <c r="O46" s="19"/>
      <c r="P46" s="19"/>
      <c r="Q46" s="19"/>
      <c r="R46" s="19"/>
    </row>
    <row r="47" spans="1:18" ht="89.25" x14ac:dyDescent="0.2">
      <c r="A47" s="38">
        <v>39</v>
      </c>
      <c r="B47" s="37" t="s">
        <v>52</v>
      </c>
      <c r="C47" s="133" t="s">
        <v>96</v>
      </c>
      <c r="D47" s="137" t="s">
        <v>284</v>
      </c>
      <c r="E47" s="132">
        <f t="shared" si="1"/>
        <v>0</v>
      </c>
      <c r="F47" s="132"/>
      <c r="G47" s="132"/>
      <c r="H47" s="132">
        <f t="shared" si="0"/>
        <v>0</v>
      </c>
      <c r="I47" s="54" t="s">
        <v>187</v>
      </c>
      <c r="J47" s="134" t="s">
        <v>313</v>
      </c>
    </row>
    <row r="48" spans="1:18" ht="63.75" x14ac:dyDescent="0.2">
      <c r="A48" s="38">
        <v>40</v>
      </c>
      <c r="B48" s="37" t="s">
        <v>56</v>
      </c>
      <c r="C48" s="133" t="s">
        <v>95</v>
      </c>
      <c r="D48" s="137" t="s">
        <v>373</v>
      </c>
      <c r="E48" s="132">
        <f t="shared" si="1"/>
        <v>1</v>
      </c>
      <c r="F48" s="132">
        <v>0.5</v>
      </c>
      <c r="G48" s="132"/>
      <c r="H48" s="132">
        <f t="shared" si="0"/>
        <v>0.5</v>
      </c>
      <c r="I48" s="54" t="s">
        <v>372</v>
      </c>
      <c r="J48" s="134" t="s">
        <v>289</v>
      </c>
    </row>
    <row r="49" spans="1:10" ht="51" x14ac:dyDescent="0.2">
      <c r="A49" s="38">
        <v>41</v>
      </c>
      <c r="B49" s="37" t="s">
        <v>57</v>
      </c>
      <c r="C49" s="133" t="s">
        <v>96</v>
      </c>
      <c r="D49" s="137"/>
      <c r="E49" s="132">
        <f t="shared" si="1"/>
        <v>0</v>
      </c>
      <c r="F49" s="132"/>
      <c r="G49" s="132"/>
      <c r="H49" s="132">
        <f t="shared" si="0"/>
        <v>0</v>
      </c>
      <c r="I49" s="54" t="s">
        <v>375</v>
      </c>
      <c r="J49" s="133" t="s">
        <v>127</v>
      </c>
    </row>
    <row r="50" spans="1:10" ht="63.75" x14ac:dyDescent="0.2">
      <c r="A50" s="38">
        <v>42</v>
      </c>
      <c r="B50" s="37" t="s">
        <v>58</v>
      </c>
      <c r="C50" s="133" t="s">
        <v>96</v>
      </c>
      <c r="D50" s="137"/>
      <c r="E50" s="132">
        <f t="shared" si="1"/>
        <v>0</v>
      </c>
      <c r="F50" s="132"/>
      <c r="G50" s="132"/>
      <c r="H50" s="132">
        <f t="shared" si="0"/>
        <v>0</v>
      </c>
      <c r="I50" s="54" t="s">
        <v>381</v>
      </c>
      <c r="J50" s="134" t="s">
        <v>383</v>
      </c>
    </row>
    <row r="51" spans="1:10" x14ac:dyDescent="0.2">
      <c r="I51" s="24"/>
      <c r="J51" s="24"/>
    </row>
    <row r="52" spans="1:10" x14ac:dyDescent="0.2">
      <c r="I52" s="24"/>
    </row>
    <row r="53" spans="1:10" x14ac:dyDescent="0.2">
      <c r="A53" s="13"/>
      <c r="B53" s="8"/>
      <c r="C53" s="8"/>
      <c r="D53" s="8"/>
      <c r="E53" s="14"/>
      <c r="F53" s="14"/>
      <c r="G53" s="14"/>
      <c r="H53" s="14"/>
      <c r="I53" s="120"/>
      <c r="J53" s="14"/>
    </row>
    <row r="57" spans="1:10" x14ac:dyDescent="0.2">
      <c r="A57" s="13"/>
      <c r="B57" s="8"/>
      <c r="C57" s="8"/>
      <c r="D57" s="8"/>
      <c r="E57" s="14"/>
      <c r="F57" s="14"/>
      <c r="G57" s="14"/>
      <c r="H57" s="14"/>
      <c r="I57" s="14"/>
      <c r="J57" s="14"/>
    </row>
    <row r="60" spans="1:10" x14ac:dyDescent="0.2">
      <c r="A60" s="13"/>
      <c r="B60" s="8"/>
      <c r="C60" s="8"/>
      <c r="D60" s="8"/>
      <c r="E60" s="14"/>
      <c r="F60" s="14"/>
      <c r="G60" s="14"/>
      <c r="H60" s="14"/>
      <c r="I60" s="14"/>
      <c r="J60" s="14"/>
    </row>
    <row r="64" spans="1:10" x14ac:dyDescent="0.2">
      <c r="A64" s="13"/>
      <c r="B64" s="8"/>
      <c r="C64" s="8"/>
      <c r="D64" s="8"/>
      <c r="E64" s="14"/>
      <c r="F64" s="14"/>
      <c r="G64" s="14"/>
      <c r="H64" s="14"/>
      <c r="I64" s="14"/>
      <c r="J64" s="14"/>
    </row>
    <row r="67" spans="1:10" x14ac:dyDescent="0.2">
      <c r="A67" s="13"/>
      <c r="B67" s="8"/>
      <c r="C67" s="8"/>
      <c r="D67" s="8"/>
      <c r="E67" s="14"/>
      <c r="F67" s="14"/>
      <c r="G67" s="14"/>
      <c r="H67" s="14"/>
      <c r="I67" s="14"/>
      <c r="J67" s="14"/>
    </row>
    <row r="71" spans="1:10" x14ac:dyDescent="0.2">
      <c r="A71" s="13"/>
      <c r="B71" s="8"/>
      <c r="C71" s="8"/>
      <c r="D71" s="8"/>
      <c r="E71" s="14"/>
      <c r="F71" s="14"/>
      <c r="G71" s="14"/>
      <c r="H71" s="14"/>
      <c r="I71" s="14"/>
      <c r="J71" s="14"/>
    </row>
  </sheetData>
  <mergeCells count="10">
    <mergeCell ref="J4:J6"/>
    <mergeCell ref="A3:J3"/>
    <mergeCell ref="I4:I6"/>
    <mergeCell ref="H5:H6"/>
    <mergeCell ref="A4:A6"/>
    <mergeCell ref="B5:B6"/>
    <mergeCell ref="E5:E6"/>
    <mergeCell ref="D4:D6"/>
    <mergeCell ref="E4:H4"/>
    <mergeCell ref="F5:G5"/>
  </mergeCells>
  <dataValidations count="4">
    <dataValidation type="list" allowBlank="1" showInputMessage="1" showErrorMessage="1" sqref="C8:C11 C14:C50">
      <formula1>Выбор_1.1</formula1>
    </dataValidation>
    <dataValidation type="list" allowBlank="1" showInputMessage="1" showErrorMessage="1" sqref="F8:G11 F14:F50 G13:G50">
      <formula1>Формат</formula1>
    </dataValidation>
    <dataValidation type="list" allowBlank="1" showInputMessage="1" showErrorMessage="1" sqref="C13">
      <formula1>$C$5:$C$6</formula1>
    </dataValidation>
    <dataValidation type="list" allowBlank="1" showInputMessage="1" showErrorMessage="1" sqref="F13">
      <formula1 xml:space="preserve"> Формат</formula1>
    </dataValidation>
  </dataValidations>
  <hyperlinks>
    <hyperlink ref="I38" r:id="rId1"/>
    <hyperlink ref="I13" r:id="rId2"/>
    <hyperlink ref="I24" r:id="rId3"/>
    <hyperlink ref="I27" r:id="rId4"/>
    <hyperlink ref="I28" r:id="rId5"/>
    <hyperlink ref="I18" r:id="rId6"/>
    <hyperlink ref="I30" r:id="rId7"/>
  </hyperlinks>
  <pageMargins left="0.51181102362204722" right="0.31496062992125984" top="0.35433070866141736" bottom="0.35433070866141736" header="0.31496062992125984" footer="0.31496062992125984"/>
  <pageSetup paperSize="9" scale="52" fitToHeight="4" orientation="landscape"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70" zoomScaleNormal="100" zoomScaleSheetLayoutView="70" workbookViewId="0">
      <pane ySplit="6" topLeftCell="A42" activePane="bottomLeft" state="frozenSplit"/>
      <selection pane="bottomLeft" activeCell="G51" sqref="G51"/>
    </sheetView>
  </sheetViews>
  <sheetFormatPr defaultRowHeight="12.75" x14ac:dyDescent="0.2"/>
  <cols>
    <col min="1" max="1" width="4.28515625" style="12" customWidth="1"/>
    <col min="2" max="2" width="22.7109375" style="22" customWidth="1"/>
    <col min="3" max="3" width="54.5703125" style="22" customWidth="1"/>
    <col min="4" max="4" width="16.42578125" style="22" customWidth="1"/>
    <col min="5" max="5" width="32.5703125" style="22" customWidth="1"/>
    <col min="6" max="6" width="21.5703125" style="11" customWidth="1"/>
    <col min="7" max="7" width="12.42578125" style="11" customWidth="1"/>
    <col min="8" max="8" width="10.85546875" style="11" customWidth="1"/>
    <col min="9" max="9" width="10.7109375" style="11" customWidth="1"/>
    <col min="10" max="10" width="9.85546875" style="11" customWidth="1"/>
    <col min="11" max="11" width="45.140625" style="11" customWidth="1"/>
    <col min="12" max="12" width="66.42578125" style="11" customWidth="1"/>
    <col min="13" max="13" width="9.140625" style="22"/>
    <col min="14" max="14" width="40" style="26" customWidth="1"/>
    <col min="15" max="16384" width="9.140625" style="22"/>
  </cols>
  <sheetData>
    <row r="1" spans="1:20" s="19" customFormat="1" ht="21" customHeight="1" x14ac:dyDescent="0.2">
      <c r="A1" s="99" t="s">
        <v>115</v>
      </c>
      <c r="B1" s="49"/>
      <c r="C1" s="49"/>
      <c r="D1" s="49"/>
      <c r="E1" s="49"/>
      <c r="F1" s="49"/>
      <c r="G1" s="49"/>
      <c r="H1" s="49"/>
      <c r="I1" s="49"/>
      <c r="J1" s="49"/>
      <c r="K1" s="49"/>
      <c r="L1" s="49"/>
      <c r="M1" s="3"/>
    </row>
    <row r="2" spans="1:20" ht="15" customHeight="1" x14ac:dyDescent="0.2">
      <c r="A2" s="17" t="s">
        <v>17</v>
      </c>
      <c r="B2" s="17"/>
      <c r="C2" s="23"/>
      <c r="D2" s="23"/>
      <c r="E2" s="23"/>
      <c r="F2" s="23"/>
      <c r="G2" s="23"/>
      <c r="H2" s="23"/>
      <c r="I2" s="23"/>
      <c r="J2" s="23"/>
      <c r="K2" s="23"/>
      <c r="L2" s="23"/>
      <c r="M2" s="26"/>
      <c r="N2" s="22"/>
    </row>
    <row r="3" spans="1:20" ht="33.75" customHeight="1" x14ac:dyDescent="0.2">
      <c r="A3" s="162"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2"/>
      <c r="C3" s="162"/>
      <c r="D3" s="162"/>
      <c r="E3" s="162"/>
      <c r="F3" s="162"/>
      <c r="G3" s="162"/>
      <c r="H3" s="162"/>
      <c r="I3" s="162"/>
      <c r="J3" s="162"/>
      <c r="K3" s="162"/>
      <c r="L3" s="162"/>
      <c r="M3" s="26"/>
      <c r="N3" s="22"/>
    </row>
    <row r="4" spans="1:20" ht="120.75" customHeight="1" x14ac:dyDescent="0.2">
      <c r="A4" s="163" t="s">
        <v>4</v>
      </c>
      <c r="B4" s="106" t="s">
        <v>15</v>
      </c>
      <c r="C4" s="106"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106" t="s">
        <v>16</v>
      </c>
      <c r="E4" s="163" t="s">
        <v>68</v>
      </c>
      <c r="F4" s="163" t="s">
        <v>114</v>
      </c>
      <c r="G4" s="163"/>
      <c r="H4" s="163"/>
      <c r="I4" s="163"/>
      <c r="J4" s="163"/>
      <c r="K4" s="163" t="s">
        <v>3</v>
      </c>
      <c r="L4" s="163" t="s">
        <v>64</v>
      </c>
      <c r="M4" s="19"/>
      <c r="N4" s="27"/>
      <c r="O4" s="19"/>
      <c r="P4" s="19"/>
      <c r="Q4" s="19"/>
      <c r="R4" s="19"/>
      <c r="S4" s="19"/>
      <c r="T4" s="19"/>
    </row>
    <row r="5" spans="1:20" s="10" customFormat="1" ht="67.5" x14ac:dyDescent="0.2">
      <c r="A5" s="163"/>
      <c r="B5" s="163" t="s">
        <v>7</v>
      </c>
      <c r="C5" s="108" t="str">
        <f>'Методика IV этап'!B24</f>
        <v>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64" t="s">
        <v>59</v>
      </c>
      <c r="E5" s="163"/>
      <c r="F5" s="165" t="s">
        <v>13</v>
      </c>
      <c r="G5" s="164" t="s">
        <v>14</v>
      </c>
      <c r="H5" s="164"/>
      <c r="I5" s="164"/>
      <c r="J5" s="165" t="s">
        <v>12</v>
      </c>
      <c r="K5" s="163"/>
      <c r="L5" s="163"/>
      <c r="M5" s="9"/>
      <c r="N5" s="28"/>
      <c r="O5" s="9"/>
      <c r="P5" s="9"/>
      <c r="Q5" s="9"/>
      <c r="R5" s="9"/>
      <c r="S5" s="9"/>
      <c r="T5" s="9"/>
    </row>
    <row r="6" spans="1:20" s="10" customFormat="1" ht="40.5" x14ac:dyDescent="0.2">
      <c r="A6" s="163"/>
      <c r="B6" s="163"/>
      <c r="C6" s="108"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64"/>
      <c r="E6" s="163"/>
      <c r="F6" s="165"/>
      <c r="G6" s="108" t="s">
        <v>11</v>
      </c>
      <c r="H6" s="108" t="s">
        <v>18</v>
      </c>
      <c r="I6" s="108" t="s">
        <v>60</v>
      </c>
      <c r="J6" s="165"/>
      <c r="K6" s="163"/>
      <c r="L6" s="163"/>
      <c r="M6" s="9"/>
      <c r="N6" s="28"/>
      <c r="O6" s="9"/>
      <c r="P6" s="9"/>
      <c r="Q6" s="9"/>
      <c r="R6" s="9"/>
      <c r="S6" s="9"/>
      <c r="T6" s="9"/>
    </row>
    <row r="7" spans="1:20" s="16" customFormat="1" x14ac:dyDescent="0.2">
      <c r="A7" s="63"/>
      <c r="B7" s="64" t="s">
        <v>19</v>
      </c>
      <c r="C7" s="76"/>
      <c r="D7" s="70"/>
      <c r="E7" s="70"/>
      <c r="F7" s="77"/>
      <c r="G7" s="77"/>
      <c r="H7" s="77"/>
      <c r="I7" s="77"/>
      <c r="J7" s="77"/>
      <c r="K7" s="78"/>
      <c r="L7" s="78"/>
      <c r="M7" s="15"/>
      <c r="N7" s="25"/>
      <c r="O7" s="15"/>
      <c r="P7" s="15"/>
      <c r="Q7" s="15"/>
      <c r="R7" s="15"/>
      <c r="S7" s="15"/>
      <c r="T7" s="15"/>
    </row>
    <row r="8" spans="1:20" s="7" customFormat="1" ht="63.75" x14ac:dyDescent="0.2">
      <c r="A8" s="38">
        <v>1</v>
      </c>
      <c r="B8" s="37" t="s">
        <v>20</v>
      </c>
      <c r="C8" s="133" t="s">
        <v>100</v>
      </c>
      <c r="D8" s="60" t="s">
        <v>120</v>
      </c>
      <c r="E8" s="137"/>
      <c r="F8" s="132">
        <f>IF(C8=$C$5,1,0)</f>
        <v>1</v>
      </c>
      <c r="G8" s="132"/>
      <c r="H8" s="132"/>
      <c r="I8" s="132"/>
      <c r="J8" s="132">
        <f>F8*(1-G8)*(1-H8)*(1-I8)</f>
        <v>1</v>
      </c>
      <c r="K8" s="73" t="s">
        <v>259</v>
      </c>
      <c r="L8" s="55"/>
      <c r="M8" s="6"/>
      <c r="N8" s="3"/>
      <c r="O8" s="6"/>
      <c r="P8" s="6"/>
      <c r="Q8" s="6"/>
      <c r="R8" s="6"/>
      <c r="S8" s="6"/>
      <c r="T8" s="6"/>
    </row>
    <row r="9" spans="1:20" ht="76.5" x14ac:dyDescent="0.2">
      <c r="A9" s="38">
        <v>2</v>
      </c>
      <c r="B9" s="37" t="s">
        <v>21</v>
      </c>
      <c r="C9" s="133" t="s">
        <v>101</v>
      </c>
      <c r="D9" s="60" t="s">
        <v>120</v>
      </c>
      <c r="E9" s="135" t="s">
        <v>124</v>
      </c>
      <c r="F9" s="132">
        <f t="shared" ref="F9:F50" si="0">IF(C9=$C$5,1,0)</f>
        <v>0</v>
      </c>
      <c r="G9" s="132"/>
      <c r="H9" s="132"/>
      <c r="I9" s="132"/>
      <c r="J9" s="132">
        <f t="shared" ref="J9:J50" si="1">F9*(1-G9)*(1-H9)*(1-I9)</f>
        <v>0</v>
      </c>
      <c r="K9" s="73" t="s">
        <v>247</v>
      </c>
      <c r="L9" s="133" t="s">
        <v>368</v>
      </c>
      <c r="M9" s="19"/>
      <c r="N9" s="3"/>
      <c r="O9" s="19"/>
      <c r="P9" s="19"/>
      <c r="Q9" s="19"/>
      <c r="R9" s="19"/>
      <c r="S9" s="19"/>
      <c r="T9" s="19"/>
    </row>
    <row r="10" spans="1:20" ht="63.75" x14ac:dyDescent="0.2">
      <c r="A10" s="38">
        <v>3</v>
      </c>
      <c r="B10" s="37" t="s">
        <v>191</v>
      </c>
      <c r="C10" s="133" t="s">
        <v>100</v>
      </c>
      <c r="D10" s="60" t="s">
        <v>139</v>
      </c>
      <c r="E10" s="135"/>
      <c r="F10" s="132">
        <f t="shared" si="0"/>
        <v>1</v>
      </c>
      <c r="G10" s="132"/>
      <c r="H10" s="132"/>
      <c r="I10" s="132"/>
      <c r="J10" s="132">
        <f t="shared" si="1"/>
        <v>1</v>
      </c>
      <c r="K10" s="73" t="s">
        <v>252</v>
      </c>
      <c r="L10" s="134" t="s">
        <v>253</v>
      </c>
      <c r="M10" s="19"/>
      <c r="N10" s="3"/>
      <c r="O10" s="19"/>
      <c r="P10" s="19"/>
      <c r="Q10" s="19"/>
      <c r="R10" s="19"/>
      <c r="S10" s="19"/>
      <c r="T10" s="19"/>
    </row>
    <row r="11" spans="1:20" s="7" customFormat="1" ht="51" x14ac:dyDescent="0.2">
      <c r="A11" s="38">
        <v>4</v>
      </c>
      <c r="B11" s="37" t="s">
        <v>22</v>
      </c>
      <c r="C11" s="133" t="s">
        <v>101</v>
      </c>
      <c r="D11" s="60" t="s">
        <v>119</v>
      </c>
      <c r="E11" s="135" t="s">
        <v>124</v>
      </c>
      <c r="F11" s="132">
        <f t="shared" si="0"/>
        <v>0</v>
      </c>
      <c r="G11" s="132"/>
      <c r="H11" s="132"/>
      <c r="I11" s="132"/>
      <c r="J11" s="132">
        <f t="shared" si="1"/>
        <v>0</v>
      </c>
      <c r="K11" s="73" t="s">
        <v>256</v>
      </c>
      <c r="L11" s="133" t="s">
        <v>125</v>
      </c>
      <c r="M11" s="6"/>
      <c r="N11" s="3"/>
      <c r="O11" s="6"/>
      <c r="P11" s="6"/>
      <c r="Q11" s="6"/>
      <c r="R11" s="6"/>
      <c r="S11" s="6"/>
      <c r="T11" s="6"/>
    </row>
    <row r="12" spans="1:20" s="16" customFormat="1" x14ac:dyDescent="0.2">
      <c r="A12" s="69"/>
      <c r="B12" s="64" t="s">
        <v>62</v>
      </c>
      <c r="C12" s="70"/>
      <c r="D12" s="70"/>
      <c r="E12" s="70"/>
      <c r="F12" s="77"/>
      <c r="G12" s="77"/>
      <c r="H12" s="77"/>
      <c r="I12" s="77"/>
      <c r="J12" s="67"/>
      <c r="K12" s="118"/>
      <c r="L12" s="118"/>
      <c r="M12" s="15"/>
      <c r="N12" s="25"/>
      <c r="O12" s="15"/>
      <c r="P12" s="15"/>
      <c r="Q12" s="15"/>
      <c r="R12" s="15"/>
      <c r="S12" s="15"/>
      <c r="T12" s="15"/>
    </row>
    <row r="13" spans="1:20" s="36" customFormat="1" ht="51" x14ac:dyDescent="0.2">
      <c r="A13" s="38">
        <v>5</v>
      </c>
      <c r="B13" s="37" t="s">
        <v>23</v>
      </c>
      <c r="C13" s="133" t="s">
        <v>101</v>
      </c>
      <c r="D13" s="60" t="s">
        <v>119</v>
      </c>
      <c r="E13" s="135" t="s">
        <v>124</v>
      </c>
      <c r="F13" s="132">
        <f t="shared" si="0"/>
        <v>0</v>
      </c>
      <c r="G13" s="132"/>
      <c r="H13" s="132"/>
      <c r="I13" s="132"/>
      <c r="J13" s="132">
        <f t="shared" si="1"/>
        <v>0</v>
      </c>
      <c r="K13" s="73" t="s">
        <v>195</v>
      </c>
      <c r="L13" s="134" t="s">
        <v>196</v>
      </c>
      <c r="M13" s="34"/>
      <c r="N13" s="35"/>
      <c r="O13" s="34"/>
      <c r="P13" s="34"/>
      <c r="Q13" s="34"/>
      <c r="R13" s="34"/>
      <c r="S13" s="34"/>
      <c r="T13" s="34"/>
    </row>
    <row r="14" spans="1:20" s="36" customFormat="1" ht="38.25" x14ac:dyDescent="0.2">
      <c r="A14" s="38">
        <v>6</v>
      </c>
      <c r="B14" s="37" t="s">
        <v>25</v>
      </c>
      <c r="C14" s="133" t="s">
        <v>101</v>
      </c>
      <c r="D14" s="60"/>
      <c r="E14" s="137"/>
      <c r="F14" s="132">
        <f t="shared" si="0"/>
        <v>0</v>
      </c>
      <c r="G14" s="132"/>
      <c r="H14" s="132"/>
      <c r="I14" s="132"/>
      <c r="J14" s="132">
        <f t="shared" si="1"/>
        <v>0</v>
      </c>
      <c r="K14" s="73" t="s">
        <v>198</v>
      </c>
      <c r="L14" s="138" t="s">
        <v>132</v>
      </c>
      <c r="M14" s="34"/>
      <c r="N14" s="35"/>
      <c r="O14" s="34"/>
      <c r="P14" s="34"/>
      <c r="Q14" s="34"/>
      <c r="R14" s="34"/>
      <c r="S14" s="34"/>
      <c r="T14" s="34"/>
    </row>
    <row r="15" spans="1:20" s="36" customFormat="1" ht="51" x14ac:dyDescent="0.2">
      <c r="A15" s="38">
        <v>7</v>
      </c>
      <c r="B15" s="37" t="s">
        <v>24</v>
      </c>
      <c r="C15" s="133" t="s">
        <v>101</v>
      </c>
      <c r="D15" s="60" t="s">
        <v>119</v>
      </c>
      <c r="E15" s="135" t="s">
        <v>124</v>
      </c>
      <c r="F15" s="132">
        <f t="shared" si="0"/>
        <v>0</v>
      </c>
      <c r="G15" s="132"/>
      <c r="H15" s="132"/>
      <c r="I15" s="132"/>
      <c r="J15" s="132">
        <f t="shared" si="1"/>
        <v>0</v>
      </c>
      <c r="K15" s="73" t="s">
        <v>206</v>
      </c>
      <c r="L15" s="138" t="s">
        <v>366</v>
      </c>
      <c r="M15" s="34"/>
      <c r="N15" s="35"/>
      <c r="O15" s="34"/>
      <c r="P15" s="34"/>
      <c r="Q15" s="34"/>
      <c r="R15" s="34"/>
      <c r="S15" s="34"/>
      <c r="T15" s="34"/>
    </row>
    <row r="16" spans="1:20" s="36" customFormat="1" ht="102" x14ac:dyDescent="0.2">
      <c r="A16" s="38">
        <v>8</v>
      </c>
      <c r="B16" s="37" t="s">
        <v>26</v>
      </c>
      <c r="C16" s="133" t="s">
        <v>100</v>
      </c>
      <c r="D16" s="60" t="s">
        <v>120</v>
      </c>
      <c r="E16" s="137" t="s">
        <v>123</v>
      </c>
      <c r="F16" s="132">
        <f t="shared" si="0"/>
        <v>1</v>
      </c>
      <c r="G16" s="132"/>
      <c r="H16" s="132"/>
      <c r="I16" s="132"/>
      <c r="J16" s="132">
        <f t="shared" si="1"/>
        <v>1</v>
      </c>
      <c r="K16" s="73" t="s">
        <v>208</v>
      </c>
      <c r="L16" s="55"/>
      <c r="M16" s="34"/>
      <c r="N16" s="35"/>
      <c r="O16" s="34"/>
      <c r="P16" s="34"/>
      <c r="Q16" s="34"/>
      <c r="R16" s="34"/>
      <c r="S16" s="34"/>
      <c r="T16" s="34"/>
    </row>
    <row r="17" spans="1:20" s="36" customFormat="1" ht="63.75" x14ac:dyDescent="0.2">
      <c r="A17" s="38">
        <v>9</v>
      </c>
      <c r="B17" s="37" t="s">
        <v>27</v>
      </c>
      <c r="C17" s="133" t="s">
        <v>100</v>
      </c>
      <c r="D17" s="60" t="s">
        <v>120</v>
      </c>
      <c r="E17" s="131"/>
      <c r="F17" s="132">
        <f t="shared" si="0"/>
        <v>1</v>
      </c>
      <c r="G17" s="132"/>
      <c r="H17" s="132"/>
      <c r="I17" s="132"/>
      <c r="J17" s="132">
        <f t="shared" si="1"/>
        <v>1</v>
      </c>
      <c r="K17" s="73" t="s">
        <v>211</v>
      </c>
      <c r="L17" s="126"/>
      <c r="M17" s="34"/>
      <c r="N17" s="35"/>
      <c r="O17" s="34"/>
      <c r="P17" s="34"/>
      <c r="Q17" s="34"/>
      <c r="R17" s="34"/>
      <c r="S17" s="34"/>
      <c r="T17" s="34"/>
    </row>
    <row r="18" spans="1:20" s="36" customFormat="1" ht="63.75" x14ac:dyDescent="0.2">
      <c r="A18" s="38">
        <v>10</v>
      </c>
      <c r="B18" s="37" t="s">
        <v>28</v>
      </c>
      <c r="C18" s="133" t="s">
        <v>100</v>
      </c>
      <c r="D18" s="60" t="s">
        <v>120</v>
      </c>
      <c r="E18" s="137"/>
      <c r="F18" s="132">
        <f t="shared" si="0"/>
        <v>1</v>
      </c>
      <c r="G18" s="132"/>
      <c r="H18" s="132"/>
      <c r="I18" s="132"/>
      <c r="J18" s="132">
        <f t="shared" si="1"/>
        <v>1</v>
      </c>
      <c r="K18" s="73" t="s">
        <v>218</v>
      </c>
      <c r="L18" s="134" t="s">
        <v>370</v>
      </c>
      <c r="M18" s="34"/>
      <c r="N18" s="35"/>
      <c r="O18" s="34"/>
      <c r="P18" s="34"/>
      <c r="Q18" s="34"/>
      <c r="R18" s="34"/>
      <c r="S18" s="34"/>
      <c r="T18" s="34"/>
    </row>
    <row r="19" spans="1:20" s="36" customFormat="1" ht="76.5" x14ac:dyDescent="0.2">
      <c r="A19" s="38">
        <v>11</v>
      </c>
      <c r="B19" s="37" t="s">
        <v>63</v>
      </c>
      <c r="C19" s="133" t="s">
        <v>101</v>
      </c>
      <c r="D19" s="60" t="s">
        <v>119</v>
      </c>
      <c r="E19" s="137"/>
      <c r="F19" s="132">
        <f t="shared" si="0"/>
        <v>0</v>
      </c>
      <c r="G19" s="132"/>
      <c r="H19" s="132"/>
      <c r="I19" s="132"/>
      <c r="J19" s="132">
        <f t="shared" si="1"/>
        <v>0</v>
      </c>
      <c r="K19" s="73" t="s">
        <v>365</v>
      </c>
      <c r="L19" s="138" t="s">
        <v>220</v>
      </c>
      <c r="M19" s="34"/>
      <c r="N19" s="35"/>
      <c r="O19" s="34"/>
      <c r="P19" s="34"/>
      <c r="Q19" s="34"/>
      <c r="R19" s="34"/>
      <c r="S19" s="34"/>
      <c r="T19" s="34"/>
    </row>
    <row r="20" spans="1:20" s="36" customFormat="1" ht="51" x14ac:dyDescent="0.2">
      <c r="A20" s="38">
        <v>12</v>
      </c>
      <c r="B20" s="37" t="s">
        <v>29</v>
      </c>
      <c r="C20" s="133" t="s">
        <v>101</v>
      </c>
      <c r="D20" s="60" t="s">
        <v>119</v>
      </c>
      <c r="E20" s="135" t="s">
        <v>124</v>
      </c>
      <c r="F20" s="132">
        <f t="shared" si="0"/>
        <v>0</v>
      </c>
      <c r="G20" s="132"/>
      <c r="H20" s="132"/>
      <c r="I20" s="132"/>
      <c r="J20" s="132">
        <f t="shared" si="1"/>
        <v>0</v>
      </c>
      <c r="K20" s="73" t="s">
        <v>225</v>
      </c>
      <c r="L20" s="134" t="s">
        <v>367</v>
      </c>
      <c r="M20" s="34"/>
      <c r="N20" s="35"/>
      <c r="O20" s="34"/>
      <c r="P20" s="34"/>
      <c r="Q20" s="34"/>
      <c r="R20" s="34"/>
      <c r="S20" s="34"/>
      <c r="T20" s="34"/>
    </row>
    <row r="21" spans="1:20" s="36" customFormat="1" ht="76.5" x14ac:dyDescent="0.2">
      <c r="A21" s="38">
        <v>13</v>
      </c>
      <c r="B21" s="37" t="s">
        <v>30</v>
      </c>
      <c r="C21" s="133" t="s">
        <v>101</v>
      </c>
      <c r="D21" s="60" t="s">
        <v>139</v>
      </c>
      <c r="E21" s="135" t="s">
        <v>124</v>
      </c>
      <c r="F21" s="132">
        <f t="shared" si="0"/>
        <v>0</v>
      </c>
      <c r="G21" s="132"/>
      <c r="H21" s="132"/>
      <c r="I21" s="132"/>
      <c r="J21" s="132">
        <f t="shared" si="1"/>
        <v>0</v>
      </c>
      <c r="K21" s="54" t="s">
        <v>138</v>
      </c>
      <c r="L21" s="133" t="s">
        <v>368</v>
      </c>
      <c r="M21" s="34"/>
      <c r="N21" s="35"/>
      <c r="O21" s="34"/>
      <c r="P21" s="34"/>
      <c r="Q21" s="34"/>
      <c r="R21" s="34"/>
      <c r="S21" s="34"/>
      <c r="T21" s="34"/>
    </row>
    <row r="22" spans="1:20" s="36" customFormat="1" ht="63.75" x14ac:dyDescent="0.2">
      <c r="A22" s="38">
        <v>14</v>
      </c>
      <c r="B22" s="37" t="s">
        <v>67</v>
      </c>
      <c r="C22" s="133" t="s">
        <v>100</v>
      </c>
      <c r="D22" s="60" t="s">
        <v>120</v>
      </c>
      <c r="E22" s="137"/>
      <c r="F22" s="132">
        <f t="shared" si="0"/>
        <v>1</v>
      </c>
      <c r="G22" s="132"/>
      <c r="H22" s="132"/>
      <c r="I22" s="132"/>
      <c r="J22" s="132">
        <f t="shared" si="1"/>
        <v>1</v>
      </c>
      <c r="K22" s="54" t="s">
        <v>141</v>
      </c>
      <c r="L22" s="55"/>
      <c r="M22" s="34"/>
      <c r="N22" s="35"/>
      <c r="O22" s="34"/>
      <c r="P22" s="34"/>
      <c r="Q22" s="34"/>
      <c r="R22" s="34"/>
      <c r="S22" s="34"/>
      <c r="T22" s="34"/>
    </row>
    <row r="23" spans="1:20" s="36" customFormat="1" ht="38.25" x14ac:dyDescent="0.2">
      <c r="A23" s="38">
        <v>15</v>
      </c>
      <c r="B23" s="37" t="s">
        <v>31</v>
      </c>
      <c r="C23" s="133" t="s">
        <v>101</v>
      </c>
      <c r="D23" s="60"/>
      <c r="E23" s="135"/>
      <c r="F23" s="132">
        <f t="shared" si="0"/>
        <v>0</v>
      </c>
      <c r="G23" s="132"/>
      <c r="H23" s="132"/>
      <c r="I23" s="132"/>
      <c r="J23" s="132">
        <f t="shared" si="1"/>
        <v>0</v>
      </c>
      <c r="K23" s="145"/>
      <c r="L23" s="133" t="s">
        <v>136</v>
      </c>
      <c r="M23" s="34"/>
      <c r="N23" s="35"/>
      <c r="O23" s="34"/>
      <c r="P23" s="34"/>
      <c r="Q23" s="34"/>
      <c r="R23" s="34"/>
      <c r="S23" s="34"/>
      <c r="T23" s="34"/>
    </row>
    <row r="24" spans="1:20" s="36" customFormat="1" ht="38.25" x14ac:dyDescent="0.2">
      <c r="A24" s="38">
        <v>16</v>
      </c>
      <c r="B24" s="37" t="s">
        <v>32</v>
      </c>
      <c r="C24" s="133" t="s">
        <v>101</v>
      </c>
      <c r="D24" s="60"/>
      <c r="E24" s="135"/>
      <c r="F24" s="132">
        <f t="shared" si="0"/>
        <v>0</v>
      </c>
      <c r="G24" s="132"/>
      <c r="H24" s="132"/>
      <c r="I24" s="132"/>
      <c r="J24" s="132">
        <f t="shared" si="1"/>
        <v>0</v>
      </c>
      <c r="K24" s="73" t="s">
        <v>236</v>
      </c>
      <c r="L24" s="134" t="s">
        <v>190</v>
      </c>
      <c r="M24" s="34"/>
      <c r="N24" s="35"/>
      <c r="O24" s="34"/>
      <c r="P24" s="34"/>
      <c r="Q24" s="34"/>
      <c r="R24" s="34"/>
      <c r="S24" s="34"/>
      <c r="T24" s="34"/>
    </row>
    <row r="25" spans="1:20" s="36" customFormat="1" ht="89.25" x14ac:dyDescent="0.2">
      <c r="A25" s="38">
        <v>17</v>
      </c>
      <c r="B25" s="37" t="s">
        <v>33</v>
      </c>
      <c r="C25" s="133" t="s">
        <v>101</v>
      </c>
      <c r="D25" s="60"/>
      <c r="E25" s="131"/>
      <c r="F25" s="132">
        <f t="shared" si="0"/>
        <v>0</v>
      </c>
      <c r="G25" s="132"/>
      <c r="H25" s="132"/>
      <c r="I25" s="132"/>
      <c r="J25" s="132">
        <f t="shared" si="1"/>
        <v>0</v>
      </c>
      <c r="K25" s="73" t="s">
        <v>239</v>
      </c>
      <c r="L25" s="133" t="s">
        <v>240</v>
      </c>
      <c r="M25" s="34"/>
      <c r="N25" s="35"/>
      <c r="O25" s="34"/>
      <c r="P25" s="34"/>
      <c r="Q25" s="34"/>
      <c r="R25" s="34"/>
      <c r="S25" s="34"/>
      <c r="T25" s="34"/>
    </row>
    <row r="26" spans="1:20" s="36" customFormat="1" ht="63.75" x14ac:dyDescent="0.2">
      <c r="A26" s="38">
        <v>18</v>
      </c>
      <c r="B26" s="37" t="s">
        <v>34</v>
      </c>
      <c r="C26" s="133" t="s">
        <v>100</v>
      </c>
      <c r="D26" s="60" t="s">
        <v>120</v>
      </c>
      <c r="E26" s="135"/>
      <c r="F26" s="132">
        <f t="shared" si="0"/>
        <v>1</v>
      </c>
      <c r="G26" s="132"/>
      <c r="H26" s="132"/>
      <c r="I26" s="132"/>
      <c r="J26" s="132">
        <f t="shared" si="1"/>
        <v>1</v>
      </c>
      <c r="K26" s="73" t="s">
        <v>262</v>
      </c>
      <c r="L26" s="127"/>
      <c r="M26" s="34"/>
      <c r="N26" s="35"/>
      <c r="O26" s="34"/>
      <c r="P26" s="34"/>
      <c r="Q26" s="34"/>
      <c r="R26" s="34"/>
      <c r="S26" s="34"/>
      <c r="T26" s="34"/>
    </row>
    <row r="27" spans="1:20" ht="102" x14ac:dyDescent="0.2">
      <c r="A27" s="38">
        <v>19</v>
      </c>
      <c r="B27" s="37" t="s">
        <v>35</v>
      </c>
      <c r="C27" s="133" t="s">
        <v>101</v>
      </c>
      <c r="D27" s="60"/>
      <c r="E27" s="60"/>
      <c r="F27" s="132">
        <f t="shared" si="0"/>
        <v>0</v>
      </c>
      <c r="G27" s="132"/>
      <c r="H27" s="132"/>
      <c r="I27" s="132"/>
      <c r="J27" s="132">
        <f t="shared" si="1"/>
        <v>0</v>
      </c>
      <c r="K27" s="73" t="s">
        <v>152</v>
      </c>
      <c r="L27" s="134" t="s">
        <v>267</v>
      </c>
      <c r="M27" s="19"/>
      <c r="N27" s="3"/>
      <c r="O27" s="19"/>
      <c r="P27" s="19"/>
      <c r="Q27" s="19"/>
      <c r="R27" s="19"/>
      <c r="S27" s="19"/>
      <c r="T27" s="19"/>
    </row>
    <row r="28" spans="1:20" ht="102" x14ac:dyDescent="0.2">
      <c r="A28" s="38">
        <v>20</v>
      </c>
      <c r="B28" s="37" t="s">
        <v>36</v>
      </c>
      <c r="C28" s="133" t="s">
        <v>101</v>
      </c>
      <c r="D28" s="60"/>
      <c r="E28" s="135"/>
      <c r="F28" s="132">
        <f t="shared" si="0"/>
        <v>0</v>
      </c>
      <c r="G28" s="132"/>
      <c r="H28" s="132"/>
      <c r="I28" s="132"/>
      <c r="J28" s="132">
        <f t="shared" si="1"/>
        <v>0</v>
      </c>
      <c r="K28" s="73" t="s">
        <v>156</v>
      </c>
      <c r="L28" s="134" t="s">
        <v>267</v>
      </c>
      <c r="M28" s="19"/>
      <c r="N28" s="3"/>
      <c r="O28" s="19"/>
      <c r="P28" s="19"/>
      <c r="Q28" s="19"/>
      <c r="R28" s="19"/>
      <c r="S28" s="19"/>
      <c r="T28" s="19"/>
    </row>
    <row r="29" spans="1:20" ht="102" x14ac:dyDescent="0.2">
      <c r="A29" s="38">
        <v>21</v>
      </c>
      <c r="B29" s="37" t="s">
        <v>37</v>
      </c>
      <c r="C29" s="133" t="s">
        <v>101</v>
      </c>
      <c r="D29" s="60" t="s">
        <v>120</v>
      </c>
      <c r="E29" s="135" t="s">
        <v>124</v>
      </c>
      <c r="F29" s="132">
        <f t="shared" si="0"/>
        <v>0</v>
      </c>
      <c r="G29" s="132"/>
      <c r="H29" s="132"/>
      <c r="I29" s="132"/>
      <c r="J29" s="132">
        <f t="shared" si="1"/>
        <v>0</v>
      </c>
      <c r="K29" s="73" t="s">
        <v>270</v>
      </c>
      <c r="L29" s="133" t="s">
        <v>369</v>
      </c>
      <c r="M29" s="19"/>
      <c r="N29" s="3"/>
      <c r="O29" s="19"/>
      <c r="P29" s="19"/>
      <c r="Q29" s="19"/>
      <c r="R29" s="19"/>
      <c r="S29" s="19"/>
      <c r="T29" s="19"/>
    </row>
    <row r="30" spans="1:20" ht="76.5" x14ac:dyDescent="0.2">
      <c r="A30" s="38">
        <v>22</v>
      </c>
      <c r="B30" s="37" t="s">
        <v>38</v>
      </c>
      <c r="C30" s="133" t="s">
        <v>101</v>
      </c>
      <c r="D30" s="60" t="s">
        <v>139</v>
      </c>
      <c r="E30" s="135" t="s">
        <v>160</v>
      </c>
      <c r="F30" s="132">
        <f t="shared" si="0"/>
        <v>0</v>
      </c>
      <c r="G30" s="132"/>
      <c r="H30" s="132"/>
      <c r="I30" s="132"/>
      <c r="J30" s="132">
        <f t="shared" si="1"/>
        <v>0</v>
      </c>
      <c r="K30" s="73" t="s">
        <v>275</v>
      </c>
      <c r="L30" s="133" t="s">
        <v>368</v>
      </c>
      <c r="M30" s="19"/>
      <c r="N30" s="3"/>
      <c r="O30" s="19"/>
      <c r="P30" s="19"/>
      <c r="Q30" s="19"/>
      <c r="R30" s="19"/>
      <c r="S30" s="19"/>
      <c r="T30" s="19"/>
    </row>
    <row r="31" spans="1:20" ht="38.25" x14ac:dyDescent="0.2">
      <c r="A31" s="38">
        <v>23</v>
      </c>
      <c r="B31" s="37" t="s">
        <v>39</v>
      </c>
      <c r="C31" s="133" t="s">
        <v>101</v>
      </c>
      <c r="D31" s="60" t="s">
        <v>119</v>
      </c>
      <c r="E31" s="60"/>
      <c r="F31" s="132">
        <f t="shared" si="0"/>
        <v>0</v>
      </c>
      <c r="G31" s="132"/>
      <c r="H31" s="132"/>
      <c r="I31" s="132"/>
      <c r="J31" s="132">
        <f t="shared" si="1"/>
        <v>0</v>
      </c>
      <c r="K31" s="73" t="s">
        <v>282</v>
      </c>
      <c r="L31" s="134" t="s">
        <v>125</v>
      </c>
      <c r="M31" s="19"/>
      <c r="N31" s="3"/>
      <c r="O31" s="19"/>
      <c r="P31" s="19"/>
      <c r="Q31" s="19"/>
      <c r="R31" s="19"/>
      <c r="S31" s="19"/>
      <c r="T31" s="19"/>
    </row>
    <row r="32" spans="1:20" ht="89.25" x14ac:dyDescent="0.2">
      <c r="A32" s="38">
        <v>24</v>
      </c>
      <c r="B32" s="37" t="s">
        <v>40</v>
      </c>
      <c r="C32" s="133" t="s">
        <v>101</v>
      </c>
      <c r="D32" s="60" t="s">
        <v>139</v>
      </c>
      <c r="E32" s="135" t="s">
        <v>124</v>
      </c>
      <c r="F32" s="132">
        <f t="shared" si="0"/>
        <v>0</v>
      </c>
      <c r="G32" s="132"/>
      <c r="H32" s="132"/>
      <c r="I32" s="132"/>
      <c r="J32" s="132">
        <f t="shared" si="1"/>
        <v>0</v>
      </c>
      <c r="K32" s="73" t="s">
        <v>166</v>
      </c>
      <c r="L32" s="134" t="s">
        <v>298</v>
      </c>
      <c r="M32" s="19"/>
      <c r="N32" s="3"/>
      <c r="O32" s="19"/>
      <c r="P32" s="19"/>
      <c r="Q32" s="19"/>
      <c r="R32" s="19"/>
      <c r="S32" s="19"/>
      <c r="T32" s="19"/>
    </row>
    <row r="33" spans="1:20" ht="63.75" x14ac:dyDescent="0.2">
      <c r="A33" s="38">
        <v>25</v>
      </c>
      <c r="B33" s="37" t="s">
        <v>41</v>
      </c>
      <c r="C33" s="133" t="s">
        <v>100</v>
      </c>
      <c r="D33" s="60" t="s">
        <v>120</v>
      </c>
      <c r="E33" s="135"/>
      <c r="F33" s="132">
        <f t="shared" si="0"/>
        <v>1</v>
      </c>
      <c r="G33" s="132"/>
      <c r="H33" s="132"/>
      <c r="I33" s="132"/>
      <c r="J33" s="132">
        <f t="shared" si="1"/>
        <v>1</v>
      </c>
      <c r="K33" s="73" t="s">
        <v>305</v>
      </c>
      <c r="L33" s="55"/>
      <c r="M33" s="19"/>
      <c r="N33" s="3"/>
      <c r="O33" s="19"/>
      <c r="P33" s="19"/>
      <c r="Q33" s="19"/>
      <c r="R33" s="19"/>
      <c r="S33" s="19"/>
      <c r="T33" s="19"/>
    </row>
    <row r="34" spans="1:20" ht="38.25" x14ac:dyDescent="0.2">
      <c r="A34" s="38">
        <v>26</v>
      </c>
      <c r="B34" s="37" t="s">
        <v>42</v>
      </c>
      <c r="C34" s="133" t="s">
        <v>101</v>
      </c>
      <c r="D34" s="60"/>
      <c r="E34" s="137"/>
      <c r="F34" s="132">
        <f t="shared" si="0"/>
        <v>0</v>
      </c>
      <c r="G34" s="132"/>
      <c r="H34" s="132"/>
      <c r="I34" s="132"/>
      <c r="J34" s="132">
        <f t="shared" si="1"/>
        <v>0</v>
      </c>
      <c r="K34" s="54" t="s">
        <v>309</v>
      </c>
      <c r="L34" s="138" t="s">
        <v>132</v>
      </c>
      <c r="M34" s="19"/>
      <c r="N34" s="3"/>
      <c r="O34" s="19"/>
      <c r="P34" s="19"/>
      <c r="Q34" s="19"/>
      <c r="R34" s="19"/>
      <c r="S34" s="19"/>
      <c r="T34" s="19"/>
    </row>
    <row r="35" spans="1:20" ht="63.75" x14ac:dyDescent="0.2">
      <c r="A35" s="38">
        <v>27</v>
      </c>
      <c r="B35" s="37" t="s">
        <v>43</v>
      </c>
      <c r="C35" s="133" t="s">
        <v>100</v>
      </c>
      <c r="D35" s="60" t="s">
        <v>120</v>
      </c>
      <c r="E35" s="137"/>
      <c r="F35" s="132">
        <f t="shared" si="0"/>
        <v>1</v>
      </c>
      <c r="G35" s="132"/>
      <c r="H35" s="132"/>
      <c r="I35" s="132"/>
      <c r="J35" s="132">
        <f t="shared" si="1"/>
        <v>1</v>
      </c>
      <c r="K35" s="54" t="s">
        <v>311</v>
      </c>
      <c r="L35" s="55"/>
      <c r="M35" s="19"/>
      <c r="N35" s="3"/>
      <c r="O35" s="19"/>
      <c r="P35" s="19"/>
      <c r="Q35" s="19"/>
      <c r="R35" s="19"/>
      <c r="S35" s="19"/>
      <c r="T35" s="19"/>
    </row>
    <row r="36" spans="1:20" ht="63.75" x14ac:dyDescent="0.2">
      <c r="A36" s="38">
        <v>28</v>
      </c>
      <c r="B36" s="37" t="s">
        <v>44</v>
      </c>
      <c r="C36" s="133" t="s">
        <v>100</v>
      </c>
      <c r="D36" s="60" t="s">
        <v>120</v>
      </c>
      <c r="E36" s="137"/>
      <c r="F36" s="132">
        <f t="shared" si="0"/>
        <v>1</v>
      </c>
      <c r="G36" s="132"/>
      <c r="H36" s="132"/>
      <c r="I36" s="132"/>
      <c r="J36" s="132">
        <f t="shared" si="1"/>
        <v>1</v>
      </c>
      <c r="K36" s="54" t="s">
        <v>316</v>
      </c>
      <c r="L36" s="125"/>
      <c r="M36" s="19"/>
      <c r="N36" s="3"/>
      <c r="O36" s="19"/>
      <c r="P36" s="19"/>
      <c r="Q36" s="19"/>
      <c r="R36" s="19"/>
      <c r="S36" s="19"/>
      <c r="T36" s="19"/>
    </row>
    <row r="37" spans="1:20" ht="60.75" customHeight="1" x14ac:dyDescent="0.2">
      <c r="A37" s="38">
        <v>29</v>
      </c>
      <c r="B37" s="37" t="s">
        <v>45</v>
      </c>
      <c r="C37" s="133" t="s">
        <v>100</v>
      </c>
      <c r="D37" s="60" t="s">
        <v>120</v>
      </c>
      <c r="E37" s="135"/>
      <c r="F37" s="132">
        <f t="shared" si="0"/>
        <v>1</v>
      </c>
      <c r="G37" s="132"/>
      <c r="H37" s="132"/>
      <c r="I37" s="132"/>
      <c r="J37" s="132">
        <f t="shared" si="1"/>
        <v>1</v>
      </c>
      <c r="K37" s="54" t="s">
        <v>323</v>
      </c>
      <c r="L37" s="134" t="s">
        <v>371</v>
      </c>
      <c r="M37" s="19"/>
      <c r="N37" s="3"/>
      <c r="O37" s="19"/>
      <c r="P37" s="19"/>
      <c r="Q37" s="19"/>
      <c r="R37" s="19"/>
      <c r="S37" s="19"/>
      <c r="T37" s="19"/>
    </row>
    <row r="38" spans="1:20" s="7" customFormat="1" ht="89.25" x14ac:dyDescent="0.2">
      <c r="A38" s="39">
        <v>30</v>
      </c>
      <c r="B38" s="37" t="s">
        <v>46</v>
      </c>
      <c r="C38" s="133" t="s">
        <v>101</v>
      </c>
      <c r="D38" s="60" t="s">
        <v>119</v>
      </c>
      <c r="E38" s="137" t="s">
        <v>124</v>
      </c>
      <c r="F38" s="132">
        <f t="shared" si="0"/>
        <v>0</v>
      </c>
      <c r="G38" s="132"/>
      <c r="H38" s="132"/>
      <c r="I38" s="132"/>
      <c r="J38" s="132">
        <f t="shared" si="1"/>
        <v>0</v>
      </c>
      <c r="K38" s="54" t="s">
        <v>327</v>
      </c>
      <c r="L38" s="134" t="s">
        <v>328</v>
      </c>
      <c r="M38" s="6"/>
      <c r="N38" s="3"/>
      <c r="O38" s="6"/>
      <c r="P38" s="6"/>
      <c r="Q38" s="6"/>
      <c r="R38" s="6"/>
      <c r="S38" s="6"/>
      <c r="T38" s="6"/>
    </row>
    <row r="39" spans="1:20" s="7" customFormat="1" ht="38.25" x14ac:dyDescent="0.2">
      <c r="A39" s="39">
        <v>31</v>
      </c>
      <c r="B39" s="37" t="s">
        <v>47</v>
      </c>
      <c r="C39" s="133" t="s">
        <v>101</v>
      </c>
      <c r="D39" s="60"/>
      <c r="E39" s="137"/>
      <c r="F39" s="132">
        <f t="shared" si="0"/>
        <v>0</v>
      </c>
      <c r="G39" s="132"/>
      <c r="H39" s="132"/>
      <c r="I39" s="132"/>
      <c r="J39" s="132">
        <f t="shared" si="1"/>
        <v>0</v>
      </c>
      <c r="K39" s="141"/>
      <c r="L39" s="133" t="s">
        <v>136</v>
      </c>
      <c r="M39" s="6"/>
      <c r="N39" s="3"/>
      <c r="O39" s="6"/>
      <c r="P39" s="6"/>
      <c r="Q39" s="6"/>
      <c r="R39" s="6"/>
      <c r="S39" s="6"/>
      <c r="T39" s="6"/>
    </row>
    <row r="40" spans="1:20" ht="63.75" x14ac:dyDescent="0.2">
      <c r="A40" s="39">
        <v>32</v>
      </c>
      <c r="B40" s="37" t="s">
        <v>48</v>
      </c>
      <c r="C40" s="133" t="s">
        <v>100</v>
      </c>
      <c r="D40" s="60" t="s">
        <v>120</v>
      </c>
      <c r="E40" s="137"/>
      <c r="F40" s="132">
        <f t="shared" si="0"/>
        <v>1</v>
      </c>
      <c r="G40" s="132"/>
      <c r="H40" s="132"/>
      <c r="I40" s="132"/>
      <c r="J40" s="132">
        <f t="shared" si="1"/>
        <v>1</v>
      </c>
      <c r="K40" s="54" t="s">
        <v>331</v>
      </c>
      <c r="L40" s="55"/>
      <c r="M40" s="19"/>
      <c r="N40" s="3"/>
      <c r="O40" s="19"/>
      <c r="P40" s="19"/>
      <c r="Q40" s="19"/>
      <c r="R40" s="19"/>
      <c r="S40" s="19"/>
      <c r="T40" s="19"/>
    </row>
    <row r="41" spans="1:20" s="7" customFormat="1" ht="78" customHeight="1" x14ac:dyDescent="0.2">
      <c r="A41" s="39">
        <v>33</v>
      </c>
      <c r="B41" s="37" t="s">
        <v>49</v>
      </c>
      <c r="C41" s="133" t="s">
        <v>100</v>
      </c>
      <c r="D41" s="60" t="s">
        <v>120</v>
      </c>
      <c r="E41" s="137"/>
      <c r="F41" s="132">
        <f t="shared" si="0"/>
        <v>1</v>
      </c>
      <c r="G41" s="132"/>
      <c r="H41" s="132"/>
      <c r="I41" s="132"/>
      <c r="J41" s="132">
        <f t="shared" si="1"/>
        <v>1</v>
      </c>
      <c r="K41" s="54" t="s">
        <v>178</v>
      </c>
      <c r="L41" s="55"/>
      <c r="M41" s="6"/>
      <c r="N41" s="3"/>
      <c r="O41" s="6"/>
      <c r="P41" s="6"/>
      <c r="Q41" s="6"/>
      <c r="R41" s="6"/>
      <c r="S41" s="6"/>
      <c r="T41" s="6"/>
    </row>
    <row r="42" spans="1:20" s="7" customFormat="1" ht="51" x14ac:dyDescent="0.2">
      <c r="A42" s="39">
        <v>34</v>
      </c>
      <c r="B42" s="37" t="s">
        <v>50</v>
      </c>
      <c r="C42" s="133" t="s">
        <v>101</v>
      </c>
      <c r="D42" s="60" t="s">
        <v>119</v>
      </c>
      <c r="E42" s="137"/>
      <c r="F42" s="132">
        <f t="shared" si="0"/>
        <v>0</v>
      </c>
      <c r="G42" s="132"/>
      <c r="H42" s="132"/>
      <c r="I42" s="132"/>
      <c r="J42" s="132">
        <f t="shared" si="1"/>
        <v>0</v>
      </c>
      <c r="K42" s="54" t="s">
        <v>335</v>
      </c>
      <c r="L42" s="134" t="s">
        <v>125</v>
      </c>
      <c r="M42" s="6"/>
      <c r="N42" s="3"/>
      <c r="O42" s="6"/>
      <c r="P42" s="6"/>
      <c r="Q42" s="6"/>
      <c r="R42" s="6"/>
      <c r="S42" s="6"/>
      <c r="T42" s="6"/>
    </row>
    <row r="43" spans="1:20" s="7" customFormat="1" ht="38.25" x14ac:dyDescent="0.2">
      <c r="A43" s="39">
        <v>35</v>
      </c>
      <c r="B43" s="37" t="s">
        <v>51</v>
      </c>
      <c r="C43" s="133" t="s">
        <v>101</v>
      </c>
      <c r="D43" s="60"/>
      <c r="E43" s="137"/>
      <c r="F43" s="132">
        <f t="shared" si="0"/>
        <v>0</v>
      </c>
      <c r="G43" s="132"/>
      <c r="H43" s="132"/>
      <c r="I43" s="132"/>
      <c r="J43" s="132">
        <f t="shared" si="1"/>
        <v>0</v>
      </c>
      <c r="K43" s="54" t="s">
        <v>182</v>
      </c>
      <c r="L43" s="134" t="s">
        <v>190</v>
      </c>
      <c r="M43" s="6"/>
      <c r="N43" s="3"/>
      <c r="O43" s="6"/>
      <c r="P43" s="6"/>
      <c r="Q43" s="6"/>
      <c r="R43" s="6"/>
      <c r="S43" s="6"/>
      <c r="T43" s="6"/>
    </row>
    <row r="44" spans="1:20" s="7" customFormat="1" ht="102" x14ac:dyDescent="0.2">
      <c r="A44" s="38">
        <v>36</v>
      </c>
      <c r="B44" s="37" t="s">
        <v>53</v>
      </c>
      <c r="C44" s="133" t="s">
        <v>101</v>
      </c>
      <c r="D44" s="60" t="s">
        <v>119</v>
      </c>
      <c r="E44" s="137" t="s">
        <v>124</v>
      </c>
      <c r="F44" s="132">
        <f t="shared" si="0"/>
        <v>0</v>
      </c>
      <c r="G44" s="132"/>
      <c r="H44" s="132"/>
      <c r="I44" s="132"/>
      <c r="J44" s="132">
        <f t="shared" si="1"/>
        <v>0</v>
      </c>
      <c r="K44" s="54" t="s">
        <v>184</v>
      </c>
      <c r="L44" s="134" t="s">
        <v>346</v>
      </c>
      <c r="M44" s="6"/>
      <c r="N44" s="3"/>
      <c r="O44" s="6"/>
      <c r="P44" s="6"/>
      <c r="Q44" s="6"/>
      <c r="R44" s="6"/>
      <c r="S44" s="6"/>
      <c r="T44" s="6"/>
    </row>
    <row r="45" spans="1:20" s="7" customFormat="1" ht="63.75" x14ac:dyDescent="0.2">
      <c r="A45" s="38">
        <v>37</v>
      </c>
      <c r="B45" s="37" t="s">
        <v>54</v>
      </c>
      <c r="C45" s="133" t="s">
        <v>100</v>
      </c>
      <c r="D45" s="60" t="s">
        <v>119</v>
      </c>
      <c r="E45" s="137"/>
      <c r="F45" s="132">
        <f t="shared" si="0"/>
        <v>1</v>
      </c>
      <c r="G45" s="132">
        <v>0.5</v>
      </c>
      <c r="H45" s="132"/>
      <c r="I45" s="132"/>
      <c r="J45" s="132">
        <f t="shared" si="1"/>
        <v>0.5</v>
      </c>
      <c r="K45" s="54" t="s">
        <v>348</v>
      </c>
      <c r="L45" s="134" t="s">
        <v>352</v>
      </c>
      <c r="M45" s="6"/>
      <c r="N45" s="3"/>
      <c r="O45" s="6"/>
      <c r="P45" s="6"/>
      <c r="Q45" s="6"/>
      <c r="R45" s="6"/>
      <c r="S45" s="6"/>
      <c r="T45" s="6"/>
    </row>
    <row r="46" spans="1:20" ht="63.75" x14ac:dyDescent="0.2">
      <c r="A46" s="38">
        <v>38</v>
      </c>
      <c r="B46" s="37" t="s">
        <v>55</v>
      </c>
      <c r="C46" s="133" t="s">
        <v>100</v>
      </c>
      <c r="D46" s="60" t="s">
        <v>120</v>
      </c>
      <c r="E46" s="137" t="s">
        <v>357</v>
      </c>
      <c r="F46" s="132">
        <f t="shared" si="0"/>
        <v>1</v>
      </c>
      <c r="G46" s="132"/>
      <c r="H46" s="132">
        <v>0.5</v>
      </c>
      <c r="I46" s="132"/>
      <c r="J46" s="132">
        <f t="shared" si="1"/>
        <v>0.5</v>
      </c>
      <c r="K46" s="54" t="s">
        <v>356</v>
      </c>
      <c r="L46" s="55"/>
      <c r="M46" s="19"/>
      <c r="N46" s="3"/>
      <c r="O46" s="19"/>
      <c r="P46" s="19"/>
      <c r="Q46" s="19"/>
      <c r="R46" s="19"/>
      <c r="S46" s="19"/>
      <c r="T46" s="19"/>
    </row>
    <row r="47" spans="1:20" ht="51" x14ac:dyDescent="0.2">
      <c r="A47" s="38">
        <v>39</v>
      </c>
      <c r="B47" s="37" t="s">
        <v>52</v>
      </c>
      <c r="C47" s="133" t="s">
        <v>101</v>
      </c>
      <c r="D47" s="60" t="s">
        <v>119</v>
      </c>
      <c r="E47" s="137"/>
      <c r="F47" s="132">
        <f t="shared" si="0"/>
        <v>0</v>
      </c>
      <c r="G47" s="132"/>
      <c r="H47" s="132"/>
      <c r="I47" s="132"/>
      <c r="J47" s="132">
        <f t="shared" si="1"/>
        <v>0</v>
      </c>
      <c r="K47" s="54" t="s">
        <v>187</v>
      </c>
      <c r="L47" s="134" t="s">
        <v>364</v>
      </c>
    </row>
    <row r="48" spans="1:20" ht="63.75" x14ac:dyDescent="0.2">
      <c r="A48" s="38">
        <v>40</v>
      </c>
      <c r="B48" s="37" t="s">
        <v>56</v>
      </c>
      <c r="C48" s="133" t="s">
        <v>100</v>
      </c>
      <c r="D48" s="60" t="s">
        <v>120</v>
      </c>
      <c r="E48" s="137"/>
      <c r="F48" s="132">
        <f t="shared" si="0"/>
        <v>1</v>
      </c>
      <c r="G48" s="132"/>
      <c r="H48" s="132"/>
      <c r="I48" s="132"/>
      <c r="J48" s="132">
        <f t="shared" si="1"/>
        <v>1</v>
      </c>
      <c r="K48" s="54" t="s">
        <v>372</v>
      </c>
      <c r="L48" s="55"/>
    </row>
    <row r="49" spans="1:12" ht="38.25" x14ac:dyDescent="0.2">
      <c r="A49" s="38">
        <v>41</v>
      </c>
      <c r="B49" s="37" t="s">
        <v>57</v>
      </c>
      <c r="C49" s="133" t="s">
        <v>101</v>
      </c>
      <c r="D49" s="60"/>
      <c r="E49" s="137"/>
      <c r="F49" s="132">
        <f t="shared" si="0"/>
        <v>0</v>
      </c>
      <c r="G49" s="132"/>
      <c r="H49" s="132"/>
      <c r="I49" s="132"/>
      <c r="J49" s="132">
        <f t="shared" si="1"/>
        <v>0</v>
      </c>
      <c r="K49" s="54"/>
      <c r="L49" s="133" t="s">
        <v>136</v>
      </c>
    </row>
    <row r="50" spans="1:12" ht="63.75" x14ac:dyDescent="0.2">
      <c r="A50" s="38">
        <v>42</v>
      </c>
      <c r="B50" s="37" t="s">
        <v>58</v>
      </c>
      <c r="C50" s="133" t="s">
        <v>100</v>
      </c>
      <c r="D50" s="60" t="s">
        <v>120</v>
      </c>
      <c r="E50" s="137"/>
      <c r="F50" s="132">
        <f t="shared" si="0"/>
        <v>1</v>
      </c>
      <c r="G50" s="132"/>
      <c r="H50" s="132"/>
      <c r="I50" s="132"/>
      <c r="J50" s="132">
        <f t="shared" si="1"/>
        <v>1</v>
      </c>
      <c r="K50" s="54" t="s">
        <v>382</v>
      </c>
      <c r="L50" s="134" t="s">
        <v>370</v>
      </c>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A3:L3"/>
    <mergeCell ref="F4:J4"/>
    <mergeCell ref="G5:I5"/>
    <mergeCell ref="K4:K6"/>
    <mergeCell ref="L4:L6"/>
    <mergeCell ref="B5:B6"/>
    <mergeCell ref="A4:A6"/>
    <mergeCell ref="D5:D6"/>
    <mergeCell ref="E4:E6"/>
    <mergeCell ref="F5:F6"/>
    <mergeCell ref="J5:J6"/>
  </mergeCells>
  <dataValidations count="3">
    <dataValidation type="list" allowBlank="1" showInputMessage="1" showErrorMessage="1" sqref="G13">
      <formula1 xml:space="preserve"> Формат</formula1>
    </dataValidation>
    <dataValidation type="list" allowBlank="1" showInputMessage="1" showErrorMessage="1" sqref="G8:I11 G14:G50 H13:I50">
      <formula1>Формат</formula1>
    </dataValidation>
    <dataValidation type="list" allowBlank="1" showInputMessage="1" showErrorMessage="1" sqref="C8:C11 C13:C50">
      <formula1>$C$5:$C$6</formula1>
    </dataValidation>
  </dataValidations>
  <hyperlinks>
    <hyperlink ref="K13" r:id="rId1"/>
    <hyperlink ref="K15" r:id="rId2"/>
    <hyperlink ref="K19" r:id="rId3"/>
    <hyperlink ref="K24" r:id="rId4"/>
    <hyperlink ref="K11" r:id="rId5"/>
    <hyperlink ref="K8" r:id="rId6"/>
    <hyperlink ref="K9" r:id="rId7"/>
    <hyperlink ref="K10" r:id="rId8"/>
    <hyperlink ref="K16" display="http://bkarabulak.sarmo.ru/index.php?option=com_content&amp;view=article&amp;id=7498:-l-2018-2019-2020-r&amp;catid=43:%D0%9D%D0%BE%D0%B2%D0%BE%D1%81%D1%82%D0%B8%20%D0%BC%D1%83%D0%BD%D0%B8%D1%86%D0%B8%D0%BF%D0%B0%D0%BB%D1%8C%D0%BD%D0%BE%D0%B3%D0%BE%20%D1%80%D0%B0%D0%B"/>
    <hyperlink ref="K17" r:id="rId9"/>
    <hyperlink ref="K18" r:id="rId10"/>
    <hyperlink ref="K20" r:id="rId11"/>
    <hyperlink ref="K22" r:id="rId12"/>
    <hyperlink ref="K26" r:id="rId13"/>
    <hyperlink ref="K29" r:id="rId14"/>
    <hyperlink ref="K30" r:id="rId15"/>
    <hyperlink ref="K31" r:id="rId16"/>
    <hyperlink ref="K33" r:id="rId17"/>
    <hyperlink ref="K35" r:id="rId18"/>
    <hyperlink ref="K36" r:id="rId19"/>
    <hyperlink ref="K37" r:id="rId20"/>
    <hyperlink ref="K38" r:id="rId21"/>
    <hyperlink ref="K40" r:id="rId22"/>
    <hyperlink ref="K41" r:id="rId23"/>
    <hyperlink ref="K42" r:id="rId24"/>
    <hyperlink ref="K43" r:id="rId25"/>
    <hyperlink ref="K44" r:id="rId26"/>
    <hyperlink ref="K45" r:id="rId27"/>
    <hyperlink ref="K46" r:id="rId28"/>
  </hyperlinks>
  <pageMargins left="0.51181102362204722" right="0.31496062992125984" top="0.15748031496062992" bottom="0.15748031496062992" header="0" footer="0"/>
  <pageSetup paperSize="9" scale="45" fitToHeight="0" orientation="landscape" r:id="rId29"/>
  <rowBreaks count="1" manualBreakCount="1">
    <brk id="23"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view="pageBreakPreview" zoomScaleNormal="100" zoomScaleSheetLayoutView="100" workbookViewId="0">
      <pane ySplit="6" topLeftCell="A7" activePane="bottomLeft" state="frozenSplit"/>
      <selection pane="bottomLeft" activeCell="C19" sqref="C19"/>
    </sheetView>
  </sheetViews>
  <sheetFormatPr defaultRowHeight="12.75" x14ac:dyDescent="0.2"/>
  <cols>
    <col min="1" max="1" width="4.28515625" style="12" customWidth="1"/>
    <col min="2" max="2" width="22.7109375" style="22" customWidth="1"/>
    <col min="3" max="3" width="40.28515625" style="22" customWidth="1"/>
    <col min="4" max="4" width="24.140625" style="22" customWidth="1"/>
    <col min="5" max="5" width="16.28515625" style="11" customWidth="1"/>
    <col min="6" max="6" width="16.140625" style="11" customWidth="1"/>
    <col min="7" max="7" width="9.85546875" style="11" customWidth="1"/>
    <col min="8" max="8" width="52.28515625" style="11" customWidth="1"/>
    <col min="9" max="9" width="46" style="11" customWidth="1"/>
    <col min="10" max="10" width="9.140625" style="22"/>
    <col min="11" max="11" width="40" style="26" customWidth="1"/>
    <col min="12" max="16384" width="9.140625" style="22"/>
  </cols>
  <sheetData>
    <row r="1" spans="1:17" s="19" customFormat="1" ht="28.5" customHeight="1" x14ac:dyDescent="0.2">
      <c r="A1" s="99" t="s">
        <v>116</v>
      </c>
      <c r="B1" s="49"/>
      <c r="C1" s="49"/>
      <c r="D1" s="49"/>
      <c r="E1" s="49"/>
      <c r="F1" s="49"/>
      <c r="G1" s="49"/>
      <c r="H1" s="49"/>
      <c r="I1" s="49"/>
      <c r="J1" s="3"/>
    </row>
    <row r="2" spans="1:17" ht="15" customHeight="1" x14ac:dyDescent="0.2">
      <c r="A2" s="17" t="s">
        <v>17</v>
      </c>
      <c r="B2" s="17"/>
      <c r="C2" s="23"/>
      <c r="D2" s="23"/>
      <c r="E2" s="23"/>
      <c r="F2" s="23"/>
      <c r="G2" s="23"/>
      <c r="H2" s="23"/>
      <c r="I2" s="23"/>
      <c r="J2" s="26"/>
      <c r="K2" s="22"/>
    </row>
    <row r="3" spans="1:17" s="59" customFormat="1" ht="19.5" customHeight="1" x14ac:dyDescent="0.25">
      <c r="A3" s="162" t="str">
        <f>'Методика IV этап'!B27</f>
        <v xml:space="preserve">В целях оценки показателя учитывается наличие на портале (сайте) возможности направить вопрос, отзыв и (или) предложение по бюджетной тематике в электронном виде - через контекстное меню (не прибегая к помощи почтовых агентов, дополнительных программ).
</v>
      </c>
      <c r="B3" s="162"/>
      <c r="C3" s="162"/>
      <c r="D3" s="162"/>
      <c r="E3" s="162"/>
      <c r="F3" s="162"/>
      <c r="G3" s="162"/>
      <c r="H3" s="162"/>
      <c r="I3" s="162"/>
      <c r="J3" s="58"/>
    </row>
    <row r="4" spans="1:17" ht="63.75" x14ac:dyDescent="0.2">
      <c r="A4" s="163" t="s">
        <v>4</v>
      </c>
      <c r="B4" s="106" t="s">
        <v>15</v>
      </c>
      <c r="C4" s="106" t="str">
        <f>'Методика IV этап'!B26</f>
        <v>Предоставление органами местного самоуправления муниципального образования возможности для граждан в электронном виде задать вопрос, направить отзыв и (или) предложение по бюджетной тематике</v>
      </c>
      <c r="D4" s="163" t="s">
        <v>68</v>
      </c>
      <c r="E4" s="163" t="s">
        <v>117</v>
      </c>
      <c r="F4" s="163"/>
      <c r="G4" s="163"/>
      <c r="H4" s="163" t="s">
        <v>3</v>
      </c>
      <c r="I4" s="163" t="s">
        <v>64</v>
      </c>
      <c r="J4" s="19"/>
      <c r="K4" s="27"/>
      <c r="L4" s="19"/>
      <c r="M4" s="19"/>
      <c r="N4" s="19"/>
      <c r="O4" s="19"/>
      <c r="P4" s="19"/>
      <c r="Q4" s="19"/>
    </row>
    <row r="5" spans="1:17" s="10" customFormat="1" ht="27" x14ac:dyDescent="0.2">
      <c r="A5" s="163"/>
      <c r="B5" s="163" t="s">
        <v>7</v>
      </c>
      <c r="C5" s="108" t="str">
        <f>'Методика IV этап'!B28</f>
        <v>Данная возможность предоставлена</v>
      </c>
      <c r="D5" s="163"/>
      <c r="E5" s="166" t="s">
        <v>13</v>
      </c>
      <c r="F5" s="108" t="s">
        <v>14</v>
      </c>
      <c r="G5" s="166" t="s">
        <v>12</v>
      </c>
      <c r="H5" s="163"/>
      <c r="I5" s="163"/>
      <c r="J5" s="9"/>
      <c r="K5" s="28"/>
      <c r="L5" s="9"/>
      <c r="M5" s="9"/>
      <c r="N5" s="9"/>
      <c r="O5" s="9"/>
      <c r="P5" s="9"/>
      <c r="Q5" s="9"/>
    </row>
    <row r="6" spans="1:17" s="10" customFormat="1" ht="27" x14ac:dyDescent="0.2">
      <c r="A6" s="163"/>
      <c r="B6" s="163"/>
      <c r="C6" s="108" t="str">
        <f>'Методика IV этап'!B29</f>
        <v>Данная возможность отсутствует</v>
      </c>
      <c r="D6" s="163"/>
      <c r="E6" s="166"/>
      <c r="F6" s="108" t="s">
        <v>118</v>
      </c>
      <c r="G6" s="166"/>
      <c r="H6" s="163"/>
      <c r="I6" s="163"/>
      <c r="J6" s="9"/>
      <c r="K6" s="28"/>
      <c r="L6" s="9"/>
      <c r="M6" s="9"/>
      <c r="N6" s="9"/>
      <c r="O6" s="9"/>
      <c r="P6" s="9"/>
      <c r="Q6" s="9"/>
    </row>
    <row r="7" spans="1:17" s="16" customFormat="1" x14ac:dyDescent="0.2">
      <c r="A7" s="63"/>
      <c r="B7" s="64" t="s">
        <v>19</v>
      </c>
      <c r="C7" s="76"/>
      <c r="D7" s="70"/>
      <c r="E7" s="77"/>
      <c r="F7" s="77"/>
      <c r="G7" s="77"/>
      <c r="H7" s="78"/>
      <c r="I7" s="78"/>
      <c r="J7" s="15"/>
      <c r="K7" s="25"/>
      <c r="L7" s="15"/>
      <c r="M7" s="15"/>
      <c r="N7" s="15"/>
      <c r="O7" s="15"/>
      <c r="P7" s="15"/>
      <c r="Q7" s="15"/>
    </row>
    <row r="8" spans="1:17" s="7" customFormat="1" x14ac:dyDescent="0.2">
      <c r="A8" s="38">
        <v>1</v>
      </c>
      <c r="B8" s="37" t="s">
        <v>20</v>
      </c>
      <c r="C8" s="133" t="s">
        <v>105</v>
      </c>
      <c r="D8" s="137"/>
      <c r="E8" s="132">
        <f>IF(C8=$C$5,1,0)</f>
        <v>1</v>
      </c>
      <c r="F8" s="132"/>
      <c r="G8" s="132">
        <f>E8*(1-F8)</f>
        <v>1</v>
      </c>
      <c r="H8" s="112" t="s">
        <v>121</v>
      </c>
      <c r="I8" s="55"/>
      <c r="J8" s="6"/>
      <c r="K8" s="3"/>
      <c r="L8" s="6"/>
      <c r="M8" s="6"/>
      <c r="N8" s="6"/>
      <c r="O8" s="6"/>
      <c r="P8" s="6"/>
      <c r="Q8" s="6"/>
    </row>
    <row r="9" spans="1:17" x14ac:dyDescent="0.2">
      <c r="A9" s="38">
        <v>2</v>
      </c>
      <c r="B9" s="37" t="s">
        <v>21</v>
      </c>
      <c r="C9" s="133" t="s">
        <v>105</v>
      </c>
      <c r="D9" s="60"/>
      <c r="E9" s="132">
        <f>IF(C9=$C$5,1,0)</f>
        <v>1</v>
      </c>
      <c r="F9" s="132"/>
      <c r="G9" s="132">
        <f t="shared" ref="G9:G50" si="0">E9*(1-F9)</f>
        <v>1</v>
      </c>
      <c r="H9" s="112" t="s">
        <v>241</v>
      </c>
      <c r="I9" s="128"/>
      <c r="J9" s="19"/>
      <c r="K9" s="3"/>
      <c r="L9" s="19"/>
      <c r="M9" s="19"/>
      <c r="N9" s="19"/>
      <c r="O9" s="19"/>
      <c r="P9" s="19"/>
      <c r="Q9" s="19"/>
    </row>
    <row r="10" spans="1:17" x14ac:dyDescent="0.2">
      <c r="A10" s="38">
        <v>3</v>
      </c>
      <c r="B10" s="37" t="s">
        <v>191</v>
      </c>
      <c r="C10" s="133" t="s">
        <v>105</v>
      </c>
      <c r="D10" s="130"/>
      <c r="E10" s="132">
        <f>IF(C10=$C$5,1,0)</f>
        <v>1</v>
      </c>
      <c r="F10" s="132"/>
      <c r="G10" s="132">
        <f t="shared" si="0"/>
        <v>1</v>
      </c>
      <c r="H10" s="115" t="s">
        <v>248</v>
      </c>
      <c r="I10" s="55"/>
      <c r="J10" s="19"/>
      <c r="K10" s="3"/>
      <c r="L10" s="19"/>
      <c r="M10" s="19"/>
      <c r="N10" s="19"/>
      <c r="O10" s="19"/>
      <c r="P10" s="19"/>
      <c r="Q10" s="19"/>
    </row>
    <row r="11" spans="1:17" s="7" customFormat="1" x14ac:dyDescent="0.2">
      <c r="A11" s="38">
        <v>4</v>
      </c>
      <c r="B11" s="37" t="s">
        <v>22</v>
      </c>
      <c r="C11" s="133" t="s">
        <v>105</v>
      </c>
      <c r="D11" s="142"/>
      <c r="E11" s="132">
        <f>IF(C11=$C$5,1,0)</f>
        <v>1</v>
      </c>
      <c r="F11" s="132"/>
      <c r="G11" s="132">
        <f t="shared" si="0"/>
        <v>1</v>
      </c>
      <c r="H11" s="115" t="s">
        <v>128</v>
      </c>
      <c r="I11" s="133" t="s">
        <v>129</v>
      </c>
      <c r="J11" s="6"/>
      <c r="K11" s="3"/>
      <c r="L11" s="6"/>
      <c r="M11" s="6"/>
      <c r="N11" s="6"/>
      <c r="O11" s="6"/>
      <c r="P11" s="6"/>
      <c r="Q11" s="6"/>
    </row>
    <row r="12" spans="1:17" s="16" customFormat="1" x14ac:dyDescent="0.2">
      <c r="A12" s="69"/>
      <c r="B12" s="64" t="s">
        <v>62</v>
      </c>
      <c r="C12" s="70"/>
      <c r="D12" s="70"/>
      <c r="E12" s="67"/>
      <c r="F12" s="77"/>
      <c r="G12" s="78"/>
      <c r="H12" s="123"/>
      <c r="I12" s="118"/>
      <c r="J12" s="15"/>
      <c r="K12" s="25"/>
      <c r="L12" s="15"/>
      <c r="M12" s="15"/>
      <c r="N12" s="15"/>
      <c r="O12" s="15"/>
      <c r="P12" s="15"/>
      <c r="Q12" s="15"/>
    </row>
    <row r="13" spans="1:17" s="36" customFormat="1" x14ac:dyDescent="0.2">
      <c r="A13" s="38">
        <v>5</v>
      </c>
      <c r="B13" s="37" t="s">
        <v>23</v>
      </c>
      <c r="C13" s="133" t="s">
        <v>105</v>
      </c>
      <c r="D13" s="131"/>
      <c r="E13" s="132">
        <f t="shared" ref="E13:E50" si="1">IF(C13=$C$5,1,0)</f>
        <v>1</v>
      </c>
      <c r="F13" s="132"/>
      <c r="G13" s="132">
        <f t="shared" si="0"/>
        <v>1</v>
      </c>
      <c r="H13" s="112" t="s">
        <v>130</v>
      </c>
      <c r="I13" s="125"/>
      <c r="J13" s="34"/>
      <c r="K13" s="35"/>
      <c r="L13" s="34"/>
      <c r="M13" s="34"/>
      <c r="N13" s="34"/>
      <c r="O13" s="34"/>
      <c r="P13" s="34"/>
      <c r="Q13" s="34"/>
    </row>
    <row r="14" spans="1:17" s="36" customFormat="1" x14ac:dyDescent="0.2">
      <c r="A14" s="38">
        <v>6</v>
      </c>
      <c r="B14" s="37" t="s">
        <v>25</v>
      </c>
      <c r="C14" s="133" t="s">
        <v>105</v>
      </c>
      <c r="D14" s="137"/>
      <c r="E14" s="132">
        <f t="shared" si="1"/>
        <v>1</v>
      </c>
      <c r="F14" s="132"/>
      <c r="G14" s="132">
        <f t="shared" si="0"/>
        <v>1</v>
      </c>
      <c r="H14" s="112" t="s">
        <v>197</v>
      </c>
      <c r="I14" s="133" t="s">
        <v>129</v>
      </c>
      <c r="J14" s="34"/>
      <c r="K14" s="35"/>
      <c r="L14" s="34"/>
      <c r="M14" s="34"/>
      <c r="N14" s="34"/>
      <c r="O14" s="34"/>
      <c r="P14" s="34"/>
      <c r="Q14" s="34"/>
    </row>
    <row r="15" spans="1:17" s="36" customFormat="1" x14ac:dyDescent="0.2">
      <c r="A15" s="38">
        <v>7</v>
      </c>
      <c r="B15" s="37" t="s">
        <v>24</v>
      </c>
      <c r="C15" s="133" t="s">
        <v>105</v>
      </c>
      <c r="D15" s="137"/>
      <c r="E15" s="132">
        <f t="shared" si="1"/>
        <v>1</v>
      </c>
      <c r="F15" s="132"/>
      <c r="G15" s="132">
        <f t="shared" si="0"/>
        <v>1</v>
      </c>
      <c r="H15" s="110" t="s">
        <v>200</v>
      </c>
      <c r="I15" s="55"/>
      <c r="J15" s="34"/>
      <c r="K15" s="35"/>
      <c r="L15" s="34"/>
      <c r="M15" s="34"/>
      <c r="N15" s="34"/>
      <c r="O15" s="34"/>
      <c r="P15" s="34"/>
      <c r="Q15" s="34"/>
    </row>
    <row r="16" spans="1:17" s="36" customFormat="1" ht="25.5" x14ac:dyDescent="0.2">
      <c r="A16" s="38">
        <v>8</v>
      </c>
      <c r="B16" s="37" t="s">
        <v>26</v>
      </c>
      <c r="C16" s="133" t="s">
        <v>105</v>
      </c>
      <c r="D16" s="137"/>
      <c r="E16" s="132">
        <f t="shared" si="1"/>
        <v>1</v>
      </c>
      <c r="F16" s="132"/>
      <c r="G16" s="132">
        <f t="shared" si="0"/>
        <v>1</v>
      </c>
      <c r="H16" s="110" t="s">
        <v>207</v>
      </c>
      <c r="I16" s="133" t="s">
        <v>129</v>
      </c>
      <c r="J16" s="34"/>
      <c r="K16" s="35"/>
      <c r="L16" s="34"/>
      <c r="M16" s="34"/>
      <c r="N16" s="34"/>
      <c r="O16" s="34"/>
      <c r="P16" s="34"/>
      <c r="Q16" s="34"/>
    </row>
    <row r="17" spans="1:17" s="36" customFormat="1" ht="25.5" x14ac:dyDescent="0.2">
      <c r="A17" s="38">
        <v>9</v>
      </c>
      <c r="B17" s="37" t="s">
        <v>27</v>
      </c>
      <c r="C17" s="133" t="s">
        <v>105</v>
      </c>
      <c r="D17" s="131"/>
      <c r="E17" s="132">
        <f t="shared" si="1"/>
        <v>1</v>
      </c>
      <c r="F17" s="132"/>
      <c r="G17" s="132">
        <f t="shared" si="0"/>
        <v>1</v>
      </c>
      <c r="H17" s="110" t="s">
        <v>210</v>
      </c>
      <c r="I17" s="126"/>
      <c r="J17" s="34"/>
      <c r="K17" s="35"/>
      <c r="L17" s="34"/>
      <c r="M17" s="34"/>
      <c r="N17" s="34"/>
      <c r="O17" s="34"/>
      <c r="P17" s="34"/>
      <c r="Q17" s="34"/>
    </row>
    <row r="18" spans="1:17" s="36" customFormat="1" x14ac:dyDescent="0.2">
      <c r="A18" s="38">
        <v>10</v>
      </c>
      <c r="B18" s="37" t="s">
        <v>28</v>
      </c>
      <c r="C18" s="133" t="s">
        <v>106</v>
      </c>
      <c r="D18" s="137"/>
      <c r="E18" s="132">
        <f t="shared" si="1"/>
        <v>0</v>
      </c>
      <c r="F18" s="132"/>
      <c r="G18" s="132">
        <f t="shared" si="0"/>
        <v>0</v>
      </c>
      <c r="H18" s="140"/>
      <c r="I18" s="134"/>
      <c r="J18" s="34"/>
      <c r="K18" s="35"/>
      <c r="L18" s="34"/>
      <c r="M18" s="34"/>
      <c r="N18" s="34"/>
      <c r="O18" s="34"/>
      <c r="P18" s="34"/>
      <c r="Q18" s="34"/>
    </row>
    <row r="19" spans="1:17" s="36" customFormat="1" ht="25.5" x14ac:dyDescent="0.2">
      <c r="A19" s="38">
        <v>11</v>
      </c>
      <c r="B19" s="37" t="s">
        <v>63</v>
      </c>
      <c r="C19" s="133" t="s">
        <v>105</v>
      </c>
      <c r="D19" s="137"/>
      <c r="E19" s="132">
        <f t="shared" si="1"/>
        <v>1</v>
      </c>
      <c r="F19" s="132"/>
      <c r="G19" s="132">
        <f t="shared" si="0"/>
        <v>1</v>
      </c>
      <c r="H19" s="110" t="s">
        <v>135</v>
      </c>
      <c r="I19" s="55"/>
      <c r="J19" s="34"/>
      <c r="K19" s="35"/>
      <c r="L19" s="34"/>
      <c r="M19" s="34"/>
      <c r="N19" s="34"/>
      <c r="O19" s="34"/>
      <c r="P19" s="34"/>
      <c r="Q19" s="34"/>
    </row>
    <row r="20" spans="1:17" s="36" customFormat="1" x14ac:dyDescent="0.2">
      <c r="A20" s="38">
        <v>12</v>
      </c>
      <c r="B20" s="37" t="s">
        <v>29</v>
      </c>
      <c r="C20" s="133" t="s">
        <v>105</v>
      </c>
      <c r="D20" s="131"/>
      <c r="E20" s="132">
        <f t="shared" si="1"/>
        <v>1</v>
      </c>
      <c r="F20" s="132"/>
      <c r="G20" s="132">
        <f t="shared" si="0"/>
        <v>1</v>
      </c>
      <c r="H20" s="110" t="s">
        <v>137</v>
      </c>
      <c r="I20" s="125"/>
      <c r="J20" s="34"/>
      <c r="K20" s="35"/>
      <c r="L20" s="34"/>
      <c r="M20" s="34"/>
      <c r="N20" s="34"/>
      <c r="O20" s="34"/>
      <c r="P20" s="34"/>
      <c r="Q20" s="34"/>
    </row>
    <row r="21" spans="1:17" s="36" customFormat="1" x14ac:dyDescent="0.2">
      <c r="A21" s="38">
        <v>13</v>
      </c>
      <c r="B21" s="37" t="s">
        <v>30</v>
      </c>
      <c r="C21" s="133" t="s">
        <v>105</v>
      </c>
      <c r="D21" s="131"/>
      <c r="E21" s="132">
        <f t="shared" si="1"/>
        <v>1</v>
      </c>
      <c r="F21" s="132"/>
      <c r="G21" s="132">
        <f t="shared" si="0"/>
        <v>1</v>
      </c>
      <c r="H21" s="110" t="s">
        <v>140</v>
      </c>
      <c r="I21" s="125"/>
      <c r="J21" s="34"/>
      <c r="K21" s="35"/>
      <c r="L21" s="34"/>
      <c r="M21" s="34"/>
      <c r="N21" s="34"/>
      <c r="O21" s="34"/>
      <c r="P21" s="34"/>
      <c r="Q21" s="34"/>
    </row>
    <row r="22" spans="1:17" s="36" customFormat="1" x14ac:dyDescent="0.2">
      <c r="A22" s="38">
        <v>14</v>
      </c>
      <c r="B22" s="37" t="s">
        <v>67</v>
      </c>
      <c r="C22" s="133" t="s">
        <v>105</v>
      </c>
      <c r="D22" s="131"/>
      <c r="E22" s="132">
        <f t="shared" si="1"/>
        <v>1</v>
      </c>
      <c r="F22" s="132"/>
      <c r="G22" s="132">
        <f t="shared" si="0"/>
        <v>1</v>
      </c>
      <c r="H22" s="110" t="s">
        <v>229</v>
      </c>
      <c r="I22" s="55"/>
      <c r="J22" s="34"/>
      <c r="K22" s="35"/>
      <c r="L22" s="34"/>
      <c r="M22" s="34"/>
      <c r="N22" s="34"/>
      <c r="O22" s="34"/>
      <c r="P22" s="34"/>
      <c r="Q22" s="34"/>
    </row>
    <row r="23" spans="1:17" s="36" customFormat="1" x14ac:dyDescent="0.2">
      <c r="A23" s="38">
        <v>15</v>
      </c>
      <c r="B23" s="37" t="s">
        <v>31</v>
      </c>
      <c r="C23" s="133" t="s">
        <v>105</v>
      </c>
      <c r="D23" s="131"/>
      <c r="E23" s="132">
        <f t="shared" si="1"/>
        <v>1</v>
      </c>
      <c r="F23" s="132"/>
      <c r="G23" s="132">
        <f t="shared" si="0"/>
        <v>1</v>
      </c>
      <c r="H23" s="110" t="s">
        <v>144</v>
      </c>
      <c r="I23" s="55"/>
      <c r="J23" s="34"/>
      <c r="K23" s="35"/>
      <c r="L23" s="34"/>
      <c r="M23" s="34"/>
      <c r="N23" s="34"/>
      <c r="O23" s="34"/>
      <c r="P23" s="34"/>
      <c r="Q23" s="34"/>
    </row>
    <row r="24" spans="1:17" s="36" customFormat="1" x14ac:dyDescent="0.2">
      <c r="A24" s="38">
        <v>16</v>
      </c>
      <c r="B24" s="37" t="s">
        <v>32</v>
      </c>
      <c r="C24" s="133" t="s">
        <v>105</v>
      </c>
      <c r="D24" s="131"/>
      <c r="E24" s="132">
        <f t="shared" si="1"/>
        <v>1</v>
      </c>
      <c r="F24" s="132"/>
      <c r="G24" s="132">
        <f t="shared" si="0"/>
        <v>1</v>
      </c>
      <c r="H24" s="115" t="s">
        <v>233</v>
      </c>
      <c r="I24" s="125"/>
      <c r="J24" s="34"/>
      <c r="K24" s="35"/>
      <c r="L24" s="34"/>
      <c r="M24" s="34"/>
      <c r="N24" s="34"/>
      <c r="O24" s="34"/>
      <c r="P24" s="34"/>
      <c r="Q24" s="34"/>
    </row>
    <row r="25" spans="1:17" s="36" customFormat="1" x14ac:dyDescent="0.2">
      <c r="A25" s="38">
        <v>17</v>
      </c>
      <c r="B25" s="37" t="s">
        <v>33</v>
      </c>
      <c r="C25" s="133" t="s">
        <v>105</v>
      </c>
      <c r="D25" s="131"/>
      <c r="E25" s="132">
        <f t="shared" si="1"/>
        <v>1</v>
      </c>
      <c r="F25" s="132"/>
      <c r="G25" s="132">
        <f t="shared" si="0"/>
        <v>1</v>
      </c>
      <c r="H25" s="115" t="s">
        <v>148</v>
      </c>
      <c r="I25" s="128"/>
      <c r="J25" s="34"/>
      <c r="K25" s="35"/>
      <c r="L25" s="34"/>
      <c r="M25" s="34"/>
      <c r="N25" s="34"/>
      <c r="O25" s="34"/>
      <c r="P25" s="34"/>
      <c r="Q25" s="34"/>
    </row>
    <row r="26" spans="1:17" s="36" customFormat="1" x14ac:dyDescent="0.2">
      <c r="A26" s="38">
        <v>18</v>
      </c>
      <c r="B26" s="37" t="s">
        <v>34</v>
      </c>
      <c r="C26" s="133" t="s">
        <v>105</v>
      </c>
      <c r="D26" s="137"/>
      <c r="E26" s="132">
        <f t="shared" si="1"/>
        <v>1</v>
      </c>
      <c r="F26" s="132"/>
      <c r="G26" s="132">
        <f t="shared" si="0"/>
        <v>1</v>
      </c>
      <c r="H26" s="115" t="s">
        <v>149</v>
      </c>
      <c r="I26" s="55"/>
      <c r="J26" s="34"/>
      <c r="K26" s="35"/>
      <c r="L26" s="34"/>
      <c r="M26" s="34"/>
      <c r="N26" s="34"/>
      <c r="O26" s="34"/>
      <c r="P26" s="34"/>
      <c r="Q26" s="34"/>
    </row>
    <row r="27" spans="1:17" x14ac:dyDescent="0.2">
      <c r="A27" s="38">
        <v>19</v>
      </c>
      <c r="B27" s="37" t="s">
        <v>35</v>
      </c>
      <c r="C27" s="133" t="s">
        <v>105</v>
      </c>
      <c r="D27" s="60"/>
      <c r="E27" s="132">
        <f t="shared" si="1"/>
        <v>1</v>
      </c>
      <c r="F27" s="132"/>
      <c r="G27" s="132">
        <f t="shared" si="0"/>
        <v>1</v>
      </c>
      <c r="H27" s="115" t="s">
        <v>150</v>
      </c>
      <c r="I27" s="55"/>
      <c r="J27" s="19"/>
      <c r="K27" s="3"/>
      <c r="L27" s="19"/>
      <c r="M27" s="19"/>
      <c r="N27" s="19"/>
      <c r="O27" s="19"/>
      <c r="P27" s="19"/>
      <c r="Q27" s="19"/>
    </row>
    <row r="28" spans="1:17" x14ac:dyDescent="0.2">
      <c r="A28" s="38">
        <v>20</v>
      </c>
      <c r="B28" s="37" t="s">
        <v>36</v>
      </c>
      <c r="C28" s="133" t="s">
        <v>105</v>
      </c>
      <c r="D28" s="60"/>
      <c r="E28" s="132">
        <f t="shared" si="1"/>
        <v>1</v>
      </c>
      <c r="F28" s="132"/>
      <c r="G28" s="132">
        <f t="shared" si="0"/>
        <v>1</v>
      </c>
      <c r="H28" s="115" t="s">
        <v>153</v>
      </c>
      <c r="I28" s="55"/>
      <c r="J28" s="19"/>
      <c r="K28" s="3"/>
      <c r="L28" s="19"/>
      <c r="M28" s="19"/>
      <c r="N28" s="19"/>
      <c r="O28" s="19"/>
      <c r="P28" s="19"/>
      <c r="Q28" s="19"/>
    </row>
    <row r="29" spans="1:17" ht="25.5" x14ac:dyDescent="0.2">
      <c r="A29" s="38">
        <v>21</v>
      </c>
      <c r="B29" s="37" t="s">
        <v>37</v>
      </c>
      <c r="C29" s="133" t="s">
        <v>105</v>
      </c>
      <c r="D29" s="137"/>
      <c r="E29" s="132">
        <f t="shared" si="1"/>
        <v>1</v>
      </c>
      <c r="F29" s="132"/>
      <c r="G29" s="132">
        <f t="shared" si="0"/>
        <v>1</v>
      </c>
      <c r="H29" s="115" t="s">
        <v>157</v>
      </c>
      <c r="I29" s="125"/>
      <c r="J29" s="19"/>
      <c r="K29" s="3"/>
      <c r="L29" s="19"/>
      <c r="M29" s="19"/>
      <c r="N29" s="19"/>
      <c r="O29" s="19"/>
      <c r="P29" s="19"/>
      <c r="Q29" s="19"/>
    </row>
    <row r="30" spans="1:17" ht="25.5" x14ac:dyDescent="0.2">
      <c r="A30" s="38">
        <v>22</v>
      </c>
      <c r="B30" s="37" t="s">
        <v>38</v>
      </c>
      <c r="C30" s="133" t="s">
        <v>105</v>
      </c>
      <c r="D30" s="60"/>
      <c r="E30" s="132">
        <f t="shared" si="1"/>
        <v>1</v>
      </c>
      <c r="F30" s="132"/>
      <c r="G30" s="132">
        <f t="shared" si="0"/>
        <v>1</v>
      </c>
      <c r="H30" s="115" t="s">
        <v>158</v>
      </c>
      <c r="I30" s="133" t="s">
        <v>129</v>
      </c>
      <c r="J30" s="19"/>
      <c r="K30" s="3"/>
      <c r="L30" s="19"/>
      <c r="M30" s="19"/>
      <c r="N30" s="19"/>
      <c r="O30" s="19"/>
      <c r="P30" s="19"/>
      <c r="Q30" s="19"/>
    </row>
    <row r="31" spans="1:17" x14ac:dyDescent="0.2">
      <c r="A31" s="38">
        <v>23</v>
      </c>
      <c r="B31" s="37" t="s">
        <v>39</v>
      </c>
      <c r="C31" s="133" t="s">
        <v>105</v>
      </c>
      <c r="D31" s="60"/>
      <c r="E31" s="132">
        <f t="shared" si="1"/>
        <v>1</v>
      </c>
      <c r="F31" s="132"/>
      <c r="G31" s="132">
        <f t="shared" si="0"/>
        <v>1</v>
      </c>
      <c r="H31" s="115" t="s">
        <v>276</v>
      </c>
      <c r="I31" s="55"/>
      <c r="J31" s="19"/>
      <c r="K31" s="3"/>
      <c r="L31" s="19"/>
      <c r="M31" s="19"/>
      <c r="N31" s="19"/>
      <c r="O31" s="19"/>
      <c r="P31" s="19"/>
      <c r="Q31" s="19"/>
    </row>
    <row r="32" spans="1:17" x14ac:dyDescent="0.2">
      <c r="A32" s="38">
        <v>24</v>
      </c>
      <c r="B32" s="37" t="s">
        <v>40</v>
      </c>
      <c r="C32" s="133" t="s">
        <v>105</v>
      </c>
      <c r="D32" s="60"/>
      <c r="E32" s="132">
        <f t="shared" si="1"/>
        <v>1</v>
      </c>
      <c r="F32" s="132"/>
      <c r="G32" s="132">
        <f t="shared" si="0"/>
        <v>1</v>
      </c>
      <c r="H32" s="115" t="s">
        <v>162</v>
      </c>
      <c r="I32" s="55"/>
      <c r="J32" s="19"/>
      <c r="K32" s="3"/>
      <c r="L32" s="19"/>
      <c r="M32" s="19"/>
      <c r="N32" s="19"/>
      <c r="O32" s="19"/>
      <c r="P32" s="19"/>
      <c r="Q32" s="19"/>
    </row>
    <row r="33" spans="1:17" x14ac:dyDescent="0.2">
      <c r="A33" s="38">
        <v>25</v>
      </c>
      <c r="B33" s="37" t="s">
        <v>41</v>
      </c>
      <c r="C33" s="133" t="s">
        <v>105</v>
      </c>
      <c r="D33" s="60"/>
      <c r="E33" s="132">
        <f t="shared" si="1"/>
        <v>1</v>
      </c>
      <c r="F33" s="132"/>
      <c r="G33" s="132">
        <f t="shared" si="0"/>
        <v>1</v>
      </c>
      <c r="H33" s="115" t="s">
        <v>299</v>
      </c>
      <c r="I33" s="55"/>
      <c r="J33" s="19"/>
      <c r="K33" s="3"/>
      <c r="L33" s="19"/>
      <c r="M33" s="19"/>
      <c r="N33" s="19"/>
      <c r="O33" s="19"/>
      <c r="P33" s="19"/>
      <c r="Q33" s="19"/>
    </row>
    <row r="34" spans="1:17" ht="25.5" x14ac:dyDescent="0.2">
      <c r="A34" s="38">
        <v>26</v>
      </c>
      <c r="B34" s="37" t="s">
        <v>42</v>
      </c>
      <c r="C34" s="133" t="s">
        <v>105</v>
      </c>
      <c r="D34" s="137"/>
      <c r="E34" s="132">
        <f t="shared" si="1"/>
        <v>1</v>
      </c>
      <c r="F34" s="132"/>
      <c r="G34" s="132">
        <f t="shared" si="0"/>
        <v>1</v>
      </c>
      <c r="H34" s="115" t="s">
        <v>168</v>
      </c>
      <c r="I34" s="133" t="s">
        <v>129</v>
      </c>
      <c r="J34" s="19"/>
      <c r="K34" s="3"/>
      <c r="L34" s="19"/>
      <c r="M34" s="19"/>
      <c r="N34" s="19"/>
      <c r="O34" s="19"/>
      <c r="P34" s="19"/>
      <c r="Q34" s="19"/>
    </row>
    <row r="35" spans="1:17" x14ac:dyDescent="0.2">
      <c r="A35" s="38">
        <v>27</v>
      </c>
      <c r="B35" s="37" t="s">
        <v>43</v>
      </c>
      <c r="C35" s="133" t="s">
        <v>105</v>
      </c>
      <c r="D35" s="137"/>
      <c r="E35" s="132">
        <f t="shared" si="1"/>
        <v>1</v>
      </c>
      <c r="F35" s="132"/>
      <c r="G35" s="132">
        <f t="shared" si="0"/>
        <v>1</v>
      </c>
      <c r="H35" s="115" t="s">
        <v>169</v>
      </c>
      <c r="I35" s="133" t="s">
        <v>129</v>
      </c>
      <c r="J35" s="19"/>
      <c r="K35" s="3"/>
      <c r="L35" s="19"/>
      <c r="M35" s="19"/>
      <c r="N35" s="19"/>
      <c r="O35" s="19"/>
      <c r="P35" s="19"/>
      <c r="Q35" s="19"/>
    </row>
    <row r="36" spans="1:17" ht="25.5" x14ac:dyDescent="0.2">
      <c r="A36" s="38">
        <v>28</v>
      </c>
      <c r="B36" s="37" t="s">
        <v>44</v>
      </c>
      <c r="C36" s="133" t="s">
        <v>105</v>
      </c>
      <c r="D36" s="137"/>
      <c r="E36" s="132">
        <f t="shared" si="1"/>
        <v>1</v>
      </c>
      <c r="F36" s="132"/>
      <c r="G36" s="132">
        <f t="shared" si="0"/>
        <v>1</v>
      </c>
      <c r="H36" s="115" t="s">
        <v>171</v>
      </c>
      <c r="I36" s="133" t="s">
        <v>129</v>
      </c>
      <c r="J36" s="19"/>
      <c r="K36" s="3"/>
      <c r="L36" s="19"/>
      <c r="M36" s="19"/>
      <c r="N36" s="19"/>
      <c r="O36" s="19"/>
      <c r="P36" s="19"/>
      <c r="Q36" s="19"/>
    </row>
    <row r="37" spans="1:17" x14ac:dyDescent="0.2">
      <c r="A37" s="38">
        <v>29</v>
      </c>
      <c r="B37" s="37" t="s">
        <v>45</v>
      </c>
      <c r="C37" s="133" t="s">
        <v>105</v>
      </c>
      <c r="D37" s="137"/>
      <c r="E37" s="132">
        <f t="shared" si="1"/>
        <v>1</v>
      </c>
      <c r="F37" s="132"/>
      <c r="G37" s="132">
        <f t="shared" si="0"/>
        <v>1</v>
      </c>
      <c r="H37" s="115" t="s">
        <v>319</v>
      </c>
      <c r="I37" s="55"/>
      <c r="J37" s="19"/>
      <c r="K37" s="3"/>
      <c r="L37" s="19"/>
      <c r="M37" s="19"/>
      <c r="N37" s="19"/>
      <c r="O37" s="19"/>
      <c r="P37" s="19"/>
      <c r="Q37" s="19"/>
    </row>
    <row r="38" spans="1:17" s="7" customFormat="1" x14ac:dyDescent="0.2">
      <c r="A38" s="39">
        <v>30</v>
      </c>
      <c r="B38" s="37" t="s">
        <v>46</v>
      </c>
      <c r="C38" s="133" t="s">
        <v>105</v>
      </c>
      <c r="D38" s="137"/>
      <c r="E38" s="132">
        <f t="shared" si="1"/>
        <v>1</v>
      </c>
      <c r="F38" s="132"/>
      <c r="G38" s="132">
        <f t="shared" si="0"/>
        <v>1</v>
      </c>
      <c r="H38" s="115" t="s">
        <v>173</v>
      </c>
      <c r="I38" s="55"/>
      <c r="J38" s="6"/>
      <c r="K38" s="3"/>
      <c r="L38" s="6"/>
      <c r="M38" s="6"/>
      <c r="N38" s="6"/>
      <c r="O38" s="6"/>
      <c r="P38" s="6"/>
      <c r="Q38" s="6"/>
    </row>
    <row r="39" spans="1:17" s="7" customFormat="1" x14ac:dyDescent="0.2">
      <c r="A39" s="39">
        <v>31</v>
      </c>
      <c r="B39" s="37" t="s">
        <v>47</v>
      </c>
      <c r="C39" s="133" t="s">
        <v>105</v>
      </c>
      <c r="D39" s="137"/>
      <c r="E39" s="132">
        <f t="shared" si="1"/>
        <v>1</v>
      </c>
      <c r="F39" s="132"/>
      <c r="G39" s="132">
        <f t="shared" si="0"/>
        <v>1</v>
      </c>
      <c r="H39" s="115" t="s">
        <v>175</v>
      </c>
      <c r="I39" s="125"/>
      <c r="J39" s="6"/>
      <c r="K39" s="3"/>
      <c r="L39" s="6"/>
      <c r="M39" s="6"/>
      <c r="N39" s="6"/>
      <c r="O39" s="6"/>
      <c r="P39" s="6"/>
      <c r="Q39" s="6"/>
    </row>
    <row r="40" spans="1:17" x14ac:dyDescent="0.2">
      <c r="A40" s="39">
        <v>32</v>
      </c>
      <c r="B40" s="37" t="s">
        <v>48</v>
      </c>
      <c r="C40" s="133" t="s">
        <v>105</v>
      </c>
      <c r="D40" s="137"/>
      <c r="E40" s="132">
        <f t="shared" si="1"/>
        <v>1</v>
      </c>
      <c r="F40" s="132"/>
      <c r="G40" s="132">
        <f t="shared" si="0"/>
        <v>1</v>
      </c>
      <c r="H40" s="115" t="s">
        <v>176</v>
      </c>
      <c r="I40" s="133" t="s">
        <v>129</v>
      </c>
      <c r="J40" s="19"/>
      <c r="K40" s="3"/>
      <c r="L40" s="19"/>
      <c r="M40" s="19"/>
      <c r="N40" s="19"/>
      <c r="O40" s="19"/>
      <c r="P40" s="19"/>
      <c r="Q40" s="19"/>
    </row>
    <row r="41" spans="1:17" s="7" customFormat="1" x14ac:dyDescent="0.2">
      <c r="A41" s="39">
        <v>33</v>
      </c>
      <c r="B41" s="37" t="s">
        <v>49</v>
      </c>
      <c r="C41" s="133" t="s">
        <v>105</v>
      </c>
      <c r="D41" s="137"/>
      <c r="E41" s="132">
        <f t="shared" si="1"/>
        <v>1</v>
      </c>
      <c r="F41" s="132"/>
      <c r="G41" s="132">
        <f t="shared" si="0"/>
        <v>1</v>
      </c>
      <c r="H41" s="115" t="s">
        <v>177</v>
      </c>
      <c r="I41" s="133" t="s">
        <v>129</v>
      </c>
      <c r="J41" s="6"/>
      <c r="K41" s="3"/>
      <c r="L41" s="6"/>
      <c r="M41" s="6"/>
      <c r="N41" s="6"/>
      <c r="O41" s="6"/>
      <c r="P41" s="6"/>
      <c r="Q41" s="6"/>
    </row>
    <row r="42" spans="1:17" s="7" customFormat="1" x14ac:dyDescent="0.2">
      <c r="A42" s="39">
        <v>34</v>
      </c>
      <c r="B42" s="37" t="s">
        <v>50</v>
      </c>
      <c r="C42" s="133" t="s">
        <v>105</v>
      </c>
      <c r="D42" s="137"/>
      <c r="E42" s="132">
        <f t="shared" si="1"/>
        <v>1</v>
      </c>
      <c r="F42" s="132"/>
      <c r="G42" s="132">
        <f t="shared" si="0"/>
        <v>1</v>
      </c>
      <c r="H42" s="115" t="s">
        <v>180</v>
      </c>
      <c r="I42" s="55"/>
      <c r="J42" s="6"/>
      <c r="K42" s="3"/>
      <c r="L42" s="6"/>
      <c r="M42" s="6"/>
      <c r="N42" s="6"/>
      <c r="O42" s="6"/>
      <c r="P42" s="6"/>
      <c r="Q42" s="6"/>
    </row>
    <row r="43" spans="1:17" s="7" customFormat="1" ht="25.5" x14ac:dyDescent="0.2">
      <c r="A43" s="39">
        <v>35</v>
      </c>
      <c r="B43" s="37" t="s">
        <v>51</v>
      </c>
      <c r="C43" s="133" t="s">
        <v>105</v>
      </c>
      <c r="D43" s="137"/>
      <c r="E43" s="132">
        <f t="shared" si="1"/>
        <v>1</v>
      </c>
      <c r="F43" s="132"/>
      <c r="G43" s="132">
        <f t="shared" si="0"/>
        <v>1</v>
      </c>
      <c r="H43" s="115" t="s">
        <v>339</v>
      </c>
      <c r="I43" s="55"/>
      <c r="J43" s="6"/>
      <c r="K43" s="3"/>
      <c r="L43" s="6"/>
      <c r="M43" s="6"/>
      <c r="N43" s="6"/>
      <c r="O43" s="6"/>
      <c r="P43" s="6"/>
      <c r="Q43" s="6"/>
    </row>
    <row r="44" spans="1:17" s="7" customFormat="1" ht="25.5" x14ac:dyDescent="0.2">
      <c r="A44" s="38">
        <v>36</v>
      </c>
      <c r="B44" s="37" t="s">
        <v>53</v>
      </c>
      <c r="C44" s="133" t="s">
        <v>105</v>
      </c>
      <c r="D44" s="137"/>
      <c r="E44" s="132">
        <f t="shared" si="1"/>
        <v>1</v>
      </c>
      <c r="F44" s="132"/>
      <c r="G44" s="132">
        <f t="shared" si="0"/>
        <v>1</v>
      </c>
      <c r="H44" s="115" t="s">
        <v>185</v>
      </c>
      <c r="I44" s="133" t="s">
        <v>129</v>
      </c>
      <c r="J44" s="6"/>
      <c r="K44" s="3"/>
      <c r="L44" s="6"/>
      <c r="M44" s="6"/>
      <c r="N44" s="6"/>
      <c r="O44" s="6"/>
      <c r="P44" s="6"/>
      <c r="Q44" s="6"/>
    </row>
    <row r="45" spans="1:17" s="7" customFormat="1" x14ac:dyDescent="0.2">
      <c r="A45" s="38">
        <v>37</v>
      </c>
      <c r="B45" s="37" t="s">
        <v>54</v>
      </c>
      <c r="C45" s="133" t="s">
        <v>105</v>
      </c>
      <c r="D45" s="137"/>
      <c r="E45" s="132">
        <f t="shared" si="1"/>
        <v>1</v>
      </c>
      <c r="F45" s="132"/>
      <c r="G45" s="132">
        <f t="shared" si="0"/>
        <v>1</v>
      </c>
      <c r="H45" s="112" t="s">
        <v>347</v>
      </c>
      <c r="I45" s="125"/>
      <c r="J45" s="6"/>
      <c r="K45" s="3"/>
      <c r="L45" s="6"/>
      <c r="M45" s="6"/>
      <c r="N45" s="6"/>
      <c r="O45" s="6"/>
      <c r="P45" s="6"/>
      <c r="Q45" s="6"/>
    </row>
    <row r="46" spans="1:17" x14ac:dyDescent="0.2">
      <c r="A46" s="38">
        <v>38</v>
      </c>
      <c r="B46" s="37" t="s">
        <v>55</v>
      </c>
      <c r="C46" s="133" t="s">
        <v>105</v>
      </c>
      <c r="D46" s="137"/>
      <c r="E46" s="132">
        <f t="shared" si="1"/>
        <v>1</v>
      </c>
      <c r="F46" s="132"/>
      <c r="G46" s="132">
        <f t="shared" si="0"/>
        <v>1</v>
      </c>
      <c r="H46" s="115" t="s">
        <v>353</v>
      </c>
      <c r="I46" s="125"/>
      <c r="J46" s="19"/>
      <c r="K46" s="3"/>
      <c r="L46" s="19"/>
      <c r="M46" s="19"/>
      <c r="N46" s="19"/>
      <c r="O46" s="19"/>
      <c r="P46" s="19"/>
      <c r="Q46" s="19"/>
    </row>
    <row r="47" spans="1:17" x14ac:dyDescent="0.2">
      <c r="A47" s="38">
        <v>39</v>
      </c>
      <c r="B47" s="37" t="s">
        <v>52</v>
      </c>
      <c r="C47" s="133" t="s">
        <v>105</v>
      </c>
      <c r="D47" s="137"/>
      <c r="E47" s="132">
        <f t="shared" si="1"/>
        <v>1</v>
      </c>
      <c r="F47" s="132"/>
      <c r="G47" s="132">
        <f t="shared" si="0"/>
        <v>1</v>
      </c>
      <c r="H47" s="115" t="s">
        <v>186</v>
      </c>
      <c r="I47" s="55"/>
    </row>
    <row r="48" spans="1:17" ht="25.5" x14ac:dyDescent="0.2">
      <c r="A48" s="38">
        <v>40</v>
      </c>
      <c r="B48" s="37" t="s">
        <v>56</v>
      </c>
      <c r="C48" s="133" t="s">
        <v>105</v>
      </c>
      <c r="D48" s="137"/>
      <c r="E48" s="132">
        <f t="shared" si="1"/>
        <v>1</v>
      </c>
      <c r="F48" s="132"/>
      <c r="G48" s="132">
        <f t="shared" si="0"/>
        <v>1</v>
      </c>
      <c r="H48" s="115" t="s">
        <v>189</v>
      </c>
      <c r="I48" s="55"/>
    </row>
    <row r="49" spans="1:9" x14ac:dyDescent="0.2">
      <c r="A49" s="38">
        <v>41</v>
      </c>
      <c r="B49" s="37" t="s">
        <v>57</v>
      </c>
      <c r="C49" s="133" t="s">
        <v>105</v>
      </c>
      <c r="D49" s="137"/>
      <c r="E49" s="132">
        <f t="shared" si="1"/>
        <v>1</v>
      </c>
      <c r="F49" s="132"/>
      <c r="G49" s="132">
        <f t="shared" si="0"/>
        <v>1</v>
      </c>
      <c r="H49" s="115" t="s">
        <v>374</v>
      </c>
      <c r="I49" s="55"/>
    </row>
    <row r="50" spans="1:9" x14ac:dyDescent="0.2">
      <c r="A50" s="38">
        <v>42</v>
      </c>
      <c r="B50" s="37" t="s">
        <v>58</v>
      </c>
      <c r="C50" s="133" t="s">
        <v>105</v>
      </c>
      <c r="D50" s="137"/>
      <c r="E50" s="132">
        <f t="shared" si="1"/>
        <v>1</v>
      </c>
      <c r="F50" s="132"/>
      <c r="G50" s="132">
        <f t="shared" si="0"/>
        <v>1</v>
      </c>
      <c r="H50" s="115" t="s">
        <v>377</v>
      </c>
      <c r="I50" s="125"/>
    </row>
    <row r="51" spans="1:9" x14ac:dyDescent="0.2">
      <c r="H51" s="116"/>
    </row>
    <row r="52" spans="1:9" x14ac:dyDescent="0.2">
      <c r="H52" s="116"/>
    </row>
    <row r="53" spans="1:9" x14ac:dyDescent="0.2">
      <c r="A53" s="13"/>
      <c r="B53" s="8"/>
      <c r="C53" s="8"/>
      <c r="D53" s="8"/>
      <c r="E53" s="14"/>
      <c r="F53" s="14"/>
      <c r="G53" s="14"/>
      <c r="H53" s="117"/>
      <c r="I53" s="14"/>
    </row>
    <row r="54" spans="1:9" x14ac:dyDescent="0.2">
      <c r="H54" s="116"/>
    </row>
    <row r="57" spans="1:9" x14ac:dyDescent="0.2">
      <c r="A57" s="13"/>
      <c r="B57" s="8"/>
      <c r="C57" s="8"/>
      <c r="D57" s="8"/>
      <c r="E57" s="14"/>
      <c r="F57" s="14"/>
      <c r="G57" s="14"/>
      <c r="H57" s="14"/>
      <c r="I57" s="14"/>
    </row>
    <row r="60" spans="1:9" x14ac:dyDescent="0.2">
      <c r="A60" s="13"/>
      <c r="B60" s="8"/>
      <c r="C60" s="8"/>
      <c r="D60" s="8"/>
      <c r="E60" s="14"/>
      <c r="F60" s="14"/>
      <c r="G60" s="14"/>
      <c r="H60" s="14"/>
      <c r="I60" s="14"/>
    </row>
    <row r="64" spans="1:9" x14ac:dyDescent="0.2">
      <c r="A64" s="13"/>
      <c r="B64" s="8"/>
      <c r="C64" s="8"/>
      <c r="D64" s="8"/>
      <c r="E64" s="14"/>
      <c r="F64" s="14"/>
      <c r="G64" s="14"/>
      <c r="H64" s="14"/>
      <c r="I64" s="14"/>
    </row>
    <row r="67" spans="1:9" x14ac:dyDescent="0.2">
      <c r="A67" s="13"/>
      <c r="B67" s="8"/>
      <c r="C67" s="8"/>
      <c r="D67" s="8"/>
      <c r="E67" s="14"/>
      <c r="F67" s="14"/>
      <c r="G67" s="14"/>
      <c r="H67" s="14"/>
      <c r="I67" s="14"/>
    </row>
    <row r="71" spans="1:9" x14ac:dyDescent="0.2">
      <c r="A71" s="13"/>
      <c r="B71" s="8"/>
      <c r="C71" s="8"/>
      <c r="D71" s="8"/>
      <c r="E71" s="14"/>
      <c r="F71" s="14"/>
      <c r="G71" s="14"/>
      <c r="H71" s="14"/>
      <c r="I71" s="14"/>
    </row>
  </sheetData>
  <mergeCells count="9">
    <mergeCell ref="G5:G6"/>
    <mergeCell ref="A3:I3"/>
    <mergeCell ref="A4:A6"/>
    <mergeCell ref="D4:D6"/>
    <mergeCell ref="H4:H6"/>
    <mergeCell ref="I4:I6"/>
    <mergeCell ref="B5:B6"/>
    <mergeCell ref="E5:E6"/>
    <mergeCell ref="E4:G4"/>
  </mergeCells>
  <dataValidations count="3">
    <dataValidation type="list" allowBlank="1" showInputMessage="1" showErrorMessage="1" sqref="C8:C11 C13:C50">
      <formula1>$C$5:$C$6</formula1>
    </dataValidation>
    <dataValidation type="list" allowBlank="1" showInputMessage="1" showErrorMessage="1" sqref="F8:F11 F14:F50">
      <formula1>Формат</formula1>
    </dataValidation>
    <dataValidation type="list" allowBlank="1" showInputMessage="1" showErrorMessage="1" sqref="F13">
      <formula1 xml:space="preserve"> Формат</formula1>
    </dataValidation>
  </dataValidations>
  <hyperlinks>
    <hyperlink ref="H23" r:id="rId1"/>
    <hyperlink ref="H41" r:id="rId2"/>
    <hyperlink ref="H19" r:id="rId3"/>
    <hyperlink ref="H20" r:id="rId4"/>
    <hyperlink ref="H21" r:id="rId5"/>
    <hyperlink ref="H22" r:id="rId6"/>
    <hyperlink ref="H11" r:id="rId7"/>
    <hyperlink ref="H27" r:id="rId8"/>
    <hyperlink ref="H34" r:id="rId9"/>
    <hyperlink ref="H35" r:id="rId10"/>
    <hyperlink ref="H44" r:id="rId11"/>
    <hyperlink ref="H48" r:id="rId12"/>
  </hyperlinks>
  <pageMargins left="0.51181102362204722" right="0.51181102362204722" top="0.35433070866141736" bottom="0.35433070866141736" header="0.31496062992125984" footer="0.31496062992125984"/>
  <pageSetup paperSize="9" scale="57" orientation="landscape" r:id="rId1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A45A5E-8BC0-4BC8-A0F9-ED9CB89E47FD}">
  <ds:schemaRefs>
    <ds:schemaRef ds:uri="http://purl.org/dc/elements/1.1/"/>
    <ds:schemaRef ds:uri="http://schemas.microsoft.com/office/2006/documentManagement/types"/>
    <ds:schemaRef ds:uri="http://schemas.openxmlformats.org/package/2006/metadata/core-properties"/>
    <ds:schemaRef ds:uri="http://purl.org/dc/dcmitype/"/>
    <ds:schemaRef ds:uri="http://purl.org/dc/terms/"/>
    <ds:schemaRef ds:uri="http://www.w3.org/XML/1998/namespace"/>
    <ds:schemaRef ds:uri="http://schemas.microsoft.com/office/infopath/2007/PartnerControls"/>
    <ds:schemaRef ds:uri="b1e5bdc4-b57e-4af5-8c56-e26e352185e0"/>
    <ds:schemaRef ds:uri="http://schemas.microsoft.com/office/2006/metadata/properties"/>
  </ds:schemaRefs>
</ds:datastoreItem>
</file>

<file path=customXml/itemProps2.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3.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6431B41-F27F-4B3B-AB93-DD431B99E7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20</vt:i4>
      </vt:variant>
    </vt:vector>
  </HeadingPairs>
  <TitlesOfParts>
    <vt:vector size="29"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Параметры</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 Анна Юрьевна</cp:lastModifiedBy>
  <cp:lastPrinted>2018-02-20T12:00:12Z</cp:lastPrinted>
  <dcterms:created xsi:type="dcterms:W3CDTF">2014-03-12T05:40:39Z</dcterms:created>
  <dcterms:modified xsi:type="dcterms:W3CDTF">2018-02-20T10:23:14Z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