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50" windowWidth="24960" windowHeight="11130"/>
  </bookViews>
  <sheets>
    <sheet name="Долг" sheetId="1" r:id="rId1"/>
  </sheets>
  <definedNames>
    <definedName name="_xlnm.Print_Area" localSheetId="0">Долг!$A$1:$K$16</definedName>
  </definedNames>
  <calcPr calcId="145621"/>
</workbook>
</file>

<file path=xl/calcChain.xml><?xml version="1.0" encoding="utf-8"?>
<calcChain xmlns="http://schemas.openxmlformats.org/spreadsheetml/2006/main">
  <c r="K16" i="1" l="1"/>
  <c r="K6" i="1"/>
  <c r="I6" i="1"/>
  <c r="G6" i="1"/>
  <c r="E6" i="1"/>
  <c r="I16" i="1" l="1"/>
  <c r="G16" i="1"/>
  <c r="D6" i="1"/>
  <c r="E16" i="1" s="1"/>
  <c r="H6" i="1"/>
  <c r="J6" i="1"/>
  <c r="B6" i="1" l="1"/>
  <c r="C8" i="1" s="1"/>
  <c r="C7" i="1" l="1"/>
  <c r="C11" i="1"/>
  <c r="C10" i="1"/>
  <c r="C9" i="1"/>
  <c r="E8" i="1"/>
  <c r="C6" i="1" l="1"/>
  <c r="E7" i="1"/>
  <c r="E11" i="1"/>
  <c r="E10" i="1"/>
  <c r="E9" i="1"/>
  <c r="K10" i="1" l="1"/>
  <c r="I10" i="1"/>
  <c r="F6" i="1"/>
  <c r="G10" i="1" s="1"/>
  <c r="G11" i="1" l="1"/>
  <c r="I11" i="1"/>
  <c r="K11" i="1"/>
  <c r="I9" i="1"/>
  <c r="K8" i="1"/>
  <c r="G8" i="1"/>
  <c r="I7" i="1" l="1"/>
  <c r="I8" i="1"/>
  <c r="K9" i="1"/>
  <c r="K7" i="1"/>
  <c r="G9" i="1"/>
  <c r="G7" i="1"/>
</calcChain>
</file>

<file path=xl/sharedStrings.xml><?xml version="1.0" encoding="utf-8"?>
<sst xmlns="http://schemas.openxmlformats.org/spreadsheetml/2006/main" count="53" uniqueCount="21">
  <si>
    <t>Планируемый уровень долговой нагрузки на бюджет Саратовской области</t>
  </si>
  <si>
    <t>Кредиты, полученные Саратовской областью от кредитных организаций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</si>
  <si>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</si>
  <si>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 xml:space="preserve">Государственные ценные бумаги, осуществляемые путем 
выпуска ценных бумаг (в валюте Российской Федерации) </t>
  </si>
  <si>
    <t>Государственный внутренний долг - всего</t>
  </si>
  <si>
    <t>х</t>
  </si>
  <si>
    <t>Расходы на обслуживание государственного долга</t>
  </si>
  <si>
    <t>Наименование показателя</t>
  </si>
  <si>
    <t>Государственный гарантии</t>
  </si>
  <si>
    <t>Иные долговые обязательства</t>
  </si>
  <si>
    <t>Верхний предел государственного внутреннего долга</t>
  </si>
  <si>
    <t>в том числе по государственным гарантиям</t>
  </si>
  <si>
    <t>Предельный объем государственного долга</t>
  </si>
  <si>
    <t>на 01.01.2020</t>
  </si>
  <si>
    <t>на 01.01.2021</t>
  </si>
  <si>
    <t>на 01.01.2022</t>
  </si>
  <si>
    <t>тыс. рублей</t>
  </si>
  <si>
    <t>на 01.01.2019 (оценка)</t>
  </si>
  <si>
    <t>на 01.01.2018 (отчет)</t>
  </si>
  <si>
    <t>Удельный вес, в %</t>
  </si>
  <si>
    <t>Уровень государственного долга к налоговым и неналоговым доходам, в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</si>
</sst>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165" fontId="6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justify" vertical="center" wrapText="1"/>
    </xf>
    <xf numFmtId="0" fontId="0" fillId="0" borderId="0" xfId="0"/>
    <xf numFmtId="0" fontId="4" fillId="0" borderId="0" xfId="0" applyFont="1"/>
    <xf numFmtId="164" fontId="1" fillId="2" borderId="1" xfId="0" applyNumberFormat="1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 indent="1"/>
    </xf>
    <xf numFmtId="164" fontId="7" fillId="0" borderId="1" xfId="1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zoomScale="85" zoomScaleNormal="100" zoomScaleSheetLayoutView="85" workbookViewId="0">
      <selection activeCell="A20" sqref="A20"/>
    </sheetView>
  </sheetViews>
  <sheetFormatPr defaultRowHeight="15" x14ac:dyDescent="0.25"/>
  <cols>
    <col min="1" max="1" width="65.42578125" customWidth="1"/>
    <col min="2" max="2" width="20.42578125" style="2" customWidth="1"/>
    <col min="3" max="3" width="16.140625" style="2" customWidth="1"/>
    <col min="4" max="4" width="17.28515625" style="2" customWidth="1"/>
    <col min="5" max="5" width="14.7109375" style="2" customWidth="1"/>
    <col min="6" max="6" width="15" customWidth="1"/>
    <col min="7" max="7" width="13.140625" customWidth="1"/>
    <col min="8" max="8" width="14.140625" customWidth="1"/>
    <col min="9" max="9" width="14.85546875" customWidth="1"/>
    <col min="10" max="10" width="15.85546875" customWidth="1"/>
    <col min="11" max="11" width="13.5703125" customWidth="1"/>
  </cols>
  <sheetData>
    <row r="1" spans="1:11" s="2" customFormat="1" ht="20.2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2" customFormat="1" ht="20.2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30.75" customHeight="1" x14ac:dyDescent="0.25">
      <c r="A3" s="15" t="s">
        <v>7</v>
      </c>
      <c r="B3" s="15" t="s">
        <v>18</v>
      </c>
      <c r="C3" s="15"/>
      <c r="D3" s="15" t="s">
        <v>17</v>
      </c>
      <c r="E3" s="15"/>
      <c r="F3" s="15" t="s">
        <v>13</v>
      </c>
      <c r="G3" s="15"/>
      <c r="H3" s="15" t="s">
        <v>14</v>
      </c>
      <c r="I3" s="15"/>
      <c r="J3" s="15" t="s">
        <v>15</v>
      </c>
      <c r="K3" s="15"/>
    </row>
    <row r="4" spans="1:11" ht="15" customHeight="1" x14ac:dyDescent="0.25">
      <c r="A4" s="15"/>
      <c r="B4" s="15" t="s">
        <v>16</v>
      </c>
      <c r="C4" s="15" t="s">
        <v>19</v>
      </c>
      <c r="D4" s="15" t="s">
        <v>16</v>
      </c>
      <c r="E4" s="15" t="s">
        <v>19</v>
      </c>
      <c r="F4" s="15" t="s">
        <v>16</v>
      </c>
      <c r="G4" s="15" t="s">
        <v>19</v>
      </c>
      <c r="H4" s="15" t="s">
        <v>16</v>
      </c>
      <c r="I4" s="15" t="s">
        <v>19</v>
      </c>
      <c r="J4" s="15" t="s">
        <v>16</v>
      </c>
      <c r="K4" s="15" t="s">
        <v>19</v>
      </c>
    </row>
    <row r="5" spans="1:11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s="2" customFormat="1" ht="26.25" customHeight="1" x14ac:dyDescent="0.25">
      <c r="A6" s="7" t="s">
        <v>4</v>
      </c>
      <c r="B6" s="4">
        <f t="shared" ref="B6:D6" si="0">SUM(B7:B11)</f>
        <v>50330082.699999996</v>
      </c>
      <c r="C6" s="4">
        <f t="shared" si="0"/>
        <v>100</v>
      </c>
      <c r="D6" s="4">
        <f t="shared" si="0"/>
        <v>50230082.700000003</v>
      </c>
      <c r="E6" s="4">
        <f>SUM(E7:E11)</f>
        <v>100</v>
      </c>
      <c r="F6" s="4">
        <f>SUM(F7:F11)</f>
        <v>52230082.700000003</v>
      </c>
      <c r="G6" s="6">
        <f>SUM(G7:G9)</f>
        <v>100</v>
      </c>
      <c r="H6" s="4">
        <f>SUM(H7:H11)</f>
        <v>51690082.700000003</v>
      </c>
      <c r="I6" s="4">
        <f>SUM(I7:I9)</f>
        <v>99.999999999999986</v>
      </c>
      <c r="J6" s="4">
        <f>SUM(J7:J11)</f>
        <v>49575282.700000003</v>
      </c>
      <c r="K6" s="4">
        <f>SUM(K7:K9)</f>
        <v>100</v>
      </c>
    </row>
    <row r="7" spans="1:11" s="2" customFormat="1" ht="31.5" customHeight="1" x14ac:dyDescent="0.25">
      <c r="A7" s="10" t="s">
        <v>3</v>
      </c>
      <c r="B7" s="11">
        <v>5000000</v>
      </c>
      <c r="C7" s="12">
        <f>B7/$B$6*100</f>
        <v>9.9344164201025649</v>
      </c>
      <c r="D7" s="11">
        <v>5000000</v>
      </c>
      <c r="E7" s="6">
        <f>D7/$D$6*100</f>
        <v>9.9541942422483807</v>
      </c>
      <c r="F7" s="11">
        <v>5000000</v>
      </c>
      <c r="G7" s="8">
        <f>F7/$F$6*100</f>
        <v>9.5730271550958115</v>
      </c>
      <c r="H7" s="11">
        <v>5000000</v>
      </c>
      <c r="I7" s="6">
        <f>H7/$H$6*100</f>
        <v>9.6730354041395259</v>
      </c>
      <c r="J7" s="11">
        <v>5000000</v>
      </c>
      <c r="K7" s="6">
        <f>J7/$J$6*100</f>
        <v>10.085671180650674</v>
      </c>
    </row>
    <row r="8" spans="1:11" s="2" customFormat="1" ht="47.25" x14ac:dyDescent="0.25">
      <c r="A8" s="10" t="s">
        <v>2</v>
      </c>
      <c r="B8" s="11">
        <v>27276802.599999998</v>
      </c>
      <c r="C8" s="12">
        <f t="shared" ref="C8:C11" si="1">B8/$B$6*100</f>
        <v>54.195823127467271</v>
      </c>
      <c r="D8" s="11">
        <v>26025228.199999999</v>
      </c>
      <c r="E8" s="6">
        <f t="shared" ref="E8:E11" si="2">D8/$D$6*100</f>
        <v>51.81203534032803</v>
      </c>
      <c r="F8" s="11">
        <v>24773653.800000001</v>
      </c>
      <c r="G8" s="8">
        <f>F8/$F$6*100</f>
        <v>47.431772111668515</v>
      </c>
      <c r="H8" s="11">
        <v>22270504.899999999</v>
      </c>
      <c r="I8" s="6">
        <f>H8/$H$6*100</f>
        <v>43.084676473152548</v>
      </c>
      <c r="J8" s="11">
        <v>17264207.100000001</v>
      </c>
      <c r="K8" s="6">
        <f>J8/$J$6*100</f>
        <v>34.824223201050955</v>
      </c>
    </row>
    <row r="9" spans="1:11" ht="31.5" x14ac:dyDescent="0.25">
      <c r="A9" s="10" t="s">
        <v>1</v>
      </c>
      <c r="B9" s="11">
        <v>18053280.099999998</v>
      </c>
      <c r="C9" s="12">
        <f t="shared" si="1"/>
        <v>35.869760452430171</v>
      </c>
      <c r="D9" s="11">
        <v>19204854.5</v>
      </c>
      <c r="E9" s="6">
        <f t="shared" si="2"/>
        <v>38.233770417423578</v>
      </c>
      <c r="F9" s="11">
        <v>22456428.899999999</v>
      </c>
      <c r="G9" s="8">
        <f>F9/$F$6*100</f>
        <v>42.99520073323567</v>
      </c>
      <c r="H9" s="11">
        <v>24419577.800000001</v>
      </c>
      <c r="I9" s="6">
        <f>H9/$H$6*100</f>
        <v>47.242288122707912</v>
      </c>
      <c r="J9" s="11">
        <v>27311075.600000001</v>
      </c>
      <c r="K9" s="6">
        <f>J9/$J$6*100</f>
        <v>55.090105618298367</v>
      </c>
    </row>
    <row r="10" spans="1:11" ht="21" customHeight="1" x14ac:dyDescent="0.25">
      <c r="A10" s="10" t="s">
        <v>8</v>
      </c>
      <c r="B10" s="11">
        <v>0</v>
      </c>
      <c r="C10" s="12">
        <f t="shared" si="1"/>
        <v>0</v>
      </c>
      <c r="D10" s="11"/>
      <c r="E10" s="6">
        <f t="shared" si="2"/>
        <v>0</v>
      </c>
      <c r="F10" s="11"/>
      <c r="G10" s="8">
        <f t="shared" ref="G10:G11" si="3">F10/$F$6*100</f>
        <v>0</v>
      </c>
      <c r="H10" s="11"/>
      <c r="I10" s="6">
        <f t="shared" ref="I10:I11" si="4">H10/$H$6*100</f>
        <v>0</v>
      </c>
      <c r="J10" s="11"/>
      <c r="K10" s="6">
        <f t="shared" ref="K10:K11" si="5">J10/$J$6*100</f>
        <v>0</v>
      </c>
    </row>
    <row r="11" spans="1:11" s="2" customFormat="1" ht="21" customHeight="1" x14ac:dyDescent="0.25">
      <c r="A11" s="10" t="s">
        <v>9</v>
      </c>
      <c r="B11" s="11">
        <v>0</v>
      </c>
      <c r="C11" s="12">
        <f t="shared" si="1"/>
        <v>0</v>
      </c>
      <c r="D11" s="11"/>
      <c r="E11" s="6">
        <f t="shared" si="2"/>
        <v>0</v>
      </c>
      <c r="F11" s="11"/>
      <c r="G11" s="8">
        <f t="shared" si="3"/>
        <v>0</v>
      </c>
      <c r="H11" s="11"/>
      <c r="I11" s="6">
        <f t="shared" si="4"/>
        <v>0</v>
      </c>
      <c r="J11" s="11"/>
      <c r="K11" s="6">
        <f t="shared" si="5"/>
        <v>0</v>
      </c>
    </row>
    <row r="12" spans="1:11" s="2" customFormat="1" ht="25.5" customHeight="1" x14ac:dyDescent="0.25">
      <c r="A12" s="9" t="s">
        <v>10</v>
      </c>
      <c r="B12" s="4">
        <v>52080082.700000003</v>
      </c>
      <c r="C12" s="5" t="s">
        <v>5</v>
      </c>
      <c r="D12" s="13">
        <v>50230082.700000003</v>
      </c>
      <c r="E12" s="5" t="s">
        <v>5</v>
      </c>
      <c r="F12" s="13">
        <v>52230082.700000003</v>
      </c>
      <c r="G12" s="5" t="s">
        <v>5</v>
      </c>
      <c r="H12" s="13">
        <v>51690082.700000003</v>
      </c>
      <c r="I12" s="4" t="s">
        <v>5</v>
      </c>
      <c r="J12" s="13">
        <v>49575282.700000003</v>
      </c>
      <c r="K12" s="4" t="s">
        <v>5</v>
      </c>
    </row>
    <row r="13" spans="1:11" s="2" customFormat="1" ht="20.25" customHeight="1" x14ac:dyDescent="0.25">
      <c r="A13" s="10" t="s">
        <v>11</v>
      </c>
      <c r="B13" s="17"/>
      <c r="C13" s="5" t="s">
        <v>5</v>
      </c>
      <c r="D13" s="11"/>
      <c r="E13" s="5" t="s">
        <v>5</v>
      </c>
      <c r="F13" s="13"/>
      <c r="G13" s="5" t="s">
        <v>5</v>
      </c>
      <c r="H13" s="13"/>
      <c r="I13" s="5" t="s">
        <v>5</v>
      </c>
      <c r="J13" s="13"/>
      <c r="K13" s="4" t="s">
        <v>5</v>
      </c>
    </row>
    <row r="14" spans="1:11" s="2" customFormat="1" ht="22.5" customHeight="1" x14ac:dyDescent="0.25">
      <c r="A14" s="9" t="s">
        <v>12</v>
      </c>
      <c r="B14" s="4">
        <v>55307000</v>
      </c>
      <c r="C14" s="5" t="s">
        <v>5</v>
      </c>
      <c r="D14" s="13">
        <v>66214054</v>
      </c>
      <c r="E14" s="5" t="s">
        <v>5</v>
      </c>
      <c r="F14" s="13">
        <v>67692708.5</v>
      </c>
      <c r="G14" s="5" t="s">
        <v>5</v>
      </c>
      <c r="H14" s="13">
        <v>70180972.099999994</v>
      </c>
      <c r="I14" s="5" t="s">
        <v>5</v>
      </c>
      <c r="J14" s="13">
        <v>76123638.599999994</v>
      </c>
      <c r="K14" s="5" t="s">
        <v>5</v>
      </c>
    </row>
    <row r="15" spans="1:11" s="2" customFormat="1" ht="24.75" customHeight="1" x14ac:dyDescent="0.25">
      <c r="A15" s="7" t="s">
        <v>6</v>
      </c>
      <c r="B15" s="4">
        <v>2385089.4</v>
      </c>
      <c r="C15" s="5" t="s">
        <v>5</v>
      </c>
      <c r="D15" s="14">
        <v>3064312.6</v>
      </c>
      <c r="E15" s="5" t="s">
        <v>5</v>
      </c>
      <c r="F15" s="13">
        <v>3500000</v>
      </c>
      <c r="G15" s="5" t="s">
        <v>5</v>
      </c>
      <c r="H15" s="13">
        <v>3000000</v>
      </c>
      <c r="I15" s="5" t="s">
        <v>5</v>
      </c>
      <c r="J15" s="13">
        <v>3000000</v>
      </c>
      <c r="K15" s="5" t="s">
        <v>5</v>
      </c>
    </row>
    <row r="16" spans="1:11" s="2" customFormat="1" ht="34.5" customHeight="1" x14ac:dyDescent="0.25">
      <c r="A16" s="1" t="s">
        <v>20</v>
      </c>
      <c r="B16" s="5" t="s">
        <v>5</v>
      </c>
      <c r="C16" s="18">
        <v>83.3</v>
      </c>
      <c r="D16" s="5" t="s">
        <v>5</v>
      </c>
      <c r="E16" s="5">
        <f>D6/66214708.7*100</f>
        <v>75.85940297280203</v>
      </c>
      <c r="F16" s="5" t="s">
        <v>5</v>
      </c>
      <c r="G16" s="5">
        <f>F6/67692708.5*100</f>
        <v>77.1576198638883</v>
      </c>
      <c r="H16" s="5" t="s">
        <v>5</v>
      </c>
      <c r="I16" s="5">
        <f>51690082.7/70180972.1*100</f>
        <v>73.652560164523578</v>
      </c>
      <c r="J16" s="5" t="s">
        <v>5</v>
      </c>
      <c r="K16" s="5">
        <f>J6/J14*100</f>
        <v>65.124688745500933</v>
      </c>
    </row>
    <row r="17" ht="36.75" customHeight="1" x14ac:dyDescent="0.25"/>
    <row r="18" ht="32.25" customHeight="1" x14ac:dyDescent="0.25"/>
  </sheetData>
  <mergeCells count="17">
    <mergeCell ref="C4:C5"/>
    <mergeCell ref="J3:K3"/>
    <mergeCell ref="J4:J5"/>
    <mergeCell ref="K4:K5"/>
    <mergeCell ref="A1:K1"/>
    <mergeCell ref="F4:F5"/>
    <mergeCell ref="H3:I3"/>
    <mergeCell ref="H4:H5"/>
    <mergeCell ref="I4:I5"/>
    <mergeCell ref="A3:A5"/>
    <mergeCell ref="F3:G3"/>
    <mergeCell ref="G4:G5"/>
    <mergeCell ref="D3:E3"/>
    <mergeCell ref="D4:D5"/>
    <mergeCell ref="E4:E5"/>
    <mergeCell ref="B3:C3"/>
    <mergeCell ref="B4:B5"/>
  </mergeCells>
  <pageMargins left="0.51181102362204722" right="0.5118110236220472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Долг</vt:lpstr>
      <vt:lpstr>Долг!Область_печати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Потапова Анна Юрьевна</cp:lastModifiedBy>
  <cp:lastPrinted>2018-10-09T14:31:26Z</cp:lastPrinted>
  <dcterms:created xsi:type="dcterms:W3CDTF">2016-10-25T06:34:26Z</dcterms:created>
  <dcterms:modified xsi:type="dcterms:W3CDTF">2018-10-09T14:31:29Z</dcterms:modified>
</cp:coreProperties>
</file>