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785" yWindow="-150" windowWidth="15450" windowHeight="12420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'!$A$1:$G$87</definedName>
  </definedNames>
  <calcPr calcId="145621"/>
</workbook>
</file>

<file path=xl/calcChain.xml><?xml version="1.0" encoding="utf-8"?>
<calcChain xmlns="http://schemas.openxmlformats.org/spreadsheetml/2006/main">
  <c r="D71" i="5" l="1"/>
  <c r="D7" i="5"/>
  <c r="D41" i="5" l="1"/>
  <c r="G41" i="5" l="1"/>
  <c r="F41" i="5"/>
  <c r="E41" i="5"/>
  <c r="E46" i="5"/>
  <c r="F46" i="5"/>
  <c r="G46" i="5"/>
  <c r="D54" i="5"/>
  <c r="D36" i="5"/>
  <c r="D25" i="5"/>
  <c r="C82" i="5" l="1"/>
  <c r="C80" i="5"/>
  <c r="C76" i="5"/>
  <c r="E71" i="5"/>
  <c r="F71" i="5"/>
  <c r="G71" i="5"/>
  <c r="C71" i="5"/>
  <c r="D65" i="5"/>
  <c r="E65" i="5"/>
  <c r="F65" i="5"/>
  <c r="G65" i="5"/>
  <c r="C65" i="5"/>
  <c r="D57" i="5"/>
  <c r="E57" i="5"/>
  <c r="F57" i="5"/>
  <c r="G57" i="5"/>
  <c r="C57" i="5"/>
  <c r="C54" i="5"/>
  <c r="D46" i="5"/>
  <c r="C46" i="5"/>
  <c r="C41" i="5"/>
  <c r="E36" i="5"/>
  <c r="F36" i="5"/>
  <c r="G36" i="5"/>
  <c r="C36" i="5"/>
  <c r="E25" i="5"/>
  <c r="F25" i="5"/>
  <c r="G25" i="5"/>
  <c r="C25" i="5"/>
  <c r="D20" i="5"/>
  <c r="E20" i="5"/>
  <c r="F20" i="5"/>
  <c r="G20" i="5"/>
  <c r="C20" i="5"/>
  <c r="C17" i="5"/>
  <c r="E7" i="5"/>
  <c r="F7" i="5"/>
  <c r="G7" i="5"/>
  <c r="C7" i="5"/>
  <c r="C86" i="5" l="1"/>
  <c r="D80" i="5"/>
  <c r="E80" i="5"/>
  <c r="F80" i="5"/>
  <c r="G80" i="5"/>
  <c r="D76" i="5"/>
  <c r="E76" i="5"/>
  <c r="F76" i="5"/>
  <c r="G76" i="5"/>
  <c r="D17" i="5"/>
  <c r="E17" i="5"/>
  <c r="F17" i="5"/>
  <c r="G17" i="5"/>
  <c r="D82" i="5" l="1"/>
  <c r="E82" i="5"/>
  <c r="F82" i="5"/>
  <c r="G82" i="5"/>
  <c r="E54" i="5"/>
  <c r="F54" i="5"/>
  <c r="G54" i="5"/>
  <c r="G86" i="5" l="1"/>
  <c r="E86" i="5"/>
  <c r="F86" i="5"/>
  <c r="D86" i="5"/>
</calcChain>
</file>

<file path=xl/sharedStrings.xml><?xml version="1.0" encoding="utf-8"?>
<sst xmlns="http://schemas.openxmlformats.org/spreadsheetml/2006/main" count="170" uniqueCount="170">
  <si>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</si>
  <si>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</si>
  <si>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</si>
  <si>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</si>
  <si>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</si>
  <si>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</si>
  <si>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</si>
  <si>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</si>
  <si>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</si>
  <si>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</si>
  <si>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</si>
  <si>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</si>
  <si>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</si>
  <si>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</si>
  <si>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</si>
  <si>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</si>
  <si>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</si>
  <si>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</si>
  <si>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</si>
  <si>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</si>
  <si>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</si>
  <si>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</si>
  <si>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</si>
  <si>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</si>
  <si>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</si>
  <si>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</si>
  <si>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</si>
  <si>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</si>
  <si>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</si>
  <si>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</si>
  <si>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</si>
  <si>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</si>
  <si>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</si>
  <si>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</si>
  <si>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</si>
  <si>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</si>
  <si>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</si>
  <si>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</si>
  <si>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</si>
  <si>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</si>
  <si>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</si>
  <si>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</si>
  <si>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</si>
  <si>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</si>
  <si>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</si>
  <si>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</si>
  <si>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</si>
  <si>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</si>
  <si>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</si>
  <si>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</si>
  <si>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</si>
  <si>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</si>
  <si>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</si>
  <si>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</si>
  <si>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</si>
  <si>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</si>
  <si>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</si>
  <si>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</si>
  <si>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</si>
  <si>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</si>
  <si>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</si>
  <si>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</si>
  <si>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</si>
  <si>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</si>
  <si>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</si>
  <si>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</si>
  <si>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</si>
  <si>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</si>
  <si>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</si>
  <si>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</si>
  <si>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</si>
  <si>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</si>
  <si>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</si>
  <si>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</si>
  <si>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</si>
  <si>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</si>
  <si>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</si>
  <si>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</si>
  <si>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</si>
  <si>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</si>
  <si>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</si>
  <si>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</si>
  <si>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</si>
  <si>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</si>
  <si>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</si>
  <si>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</si>
  <si>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</si>
  <si>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</si>
  <si>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</si>
  <si>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Прогноз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</si>
  <si>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</si>
  <si>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</si>
  <si>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</si>
  <si>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</si>
  <si>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</si>
  <si>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</si>
  <si>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</si>
  <si>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</si>
  <si>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</si>
  <si>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</si>
  <si>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Миграционная политика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</si>
  <si>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</si>
  <si>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</si>
  <si>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</si>
  <si>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</si>
  <si>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</si>
  <si>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</si>
  <si>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</si>
  <si>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</si>
  <si>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</si>
  <si>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</si>
  <si>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</si>
  <si>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</si>
  <si>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</si>
  <si>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</si>
  <si>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</si>
  <si>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</si>
  <si>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</si>
  <si>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</si>
  <si>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</si>
  <si>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</si>
  <si>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</si>
  <si>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</si>
  <si>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</si>
  <si>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</si>
  <si>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</si>
  <si>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</si>
  <si>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</si>
  <si>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</si>
  <si>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</si>
  <si>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</si>
  <si>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</si>
  <si>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</si>
  <si>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</si>
  <si>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</si>
  <si>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</si>
  <si>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</si>
  <si>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</si>
  <si>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</si>
  <si>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</si>
  <si>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</si>
  <si>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</si>
  <si>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</si>
  <si>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</si>
  <si>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</si>
  <si>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</si>
  <si>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</si>
  <si>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</si>
  <si>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</si>
  <si>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</si>
  <si>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</si>
  <si>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</si>
  <si>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</si>
  <si>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</si>
  <si>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</si>
  <si>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</si>
  <si>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</si>
  <si>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</si>
  <si>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</si>
  <si>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</si>
  <si>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</si>
  <si>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</si>
  <si>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 xml:space="preserve">2018 год (отчет) </t>
  </si>
  <si>
    <t xml:space="preserve">2019 год (оценка) </t>
  </si>
  <si>
    <t>2020  год</t>
  </si>
  <si>
    <t xml:space="preserve">Сбор, удаление отходов и очистка сточных вод       
</t>
  </si>
  <si>
    <t>0602</t>
  </si>
  <si>
    <t>2021 год*</t>
  </si>
  <si>
    <t>2022 год*</t>
  </si>
  <si>
    <t>* - расходы 2021-2022 гг без условно утверждаемых расходов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</si>
</sst>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" fontId="5" fillId="0" borderId="2">
      <alignment horizontal="right"/>
    </xf>
    <xf numFmtId="0" fontId="2" fillId="0" borderId="0"/>
    <xf numFmtId="0" fontId="15" fillId="0" borderId="0"/>
    <xf numFmtId="0" fontId="1" fillId="0" borderId="0"/>
    <xf numFmtId="0" fontId="16" fillId="0" borderId="0"/>
  </cellStyleXfs>
  <cellXfs count="62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/>
    <xf numFmtId="0" fontId="0" fillId="3" borderId="0" xfId="0" applyFill="1"/>
    <xf numFmtId="0" fontId="3" fillId="2" borderId="0" xfId="0" applyFont="1" applyFill="1" applyAlignment="1">
      <alignment horizontal="center" vertical="center" wrapText="1"/>
    </xf>
    <xf numFmtId="164" fontId="0" fillId="0" borderId="0" xfId="0" applyNumberFormat="1" applyFont="1"/>
    <xf numFmtId="164" fontId="0" fillId="0" borderId="0" xfId="0" applyNumberFormat="1" applyFont="1" applyBorder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49" fontId="9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0" fillId="2" borderId="0" xfId="0" applyFill="1" applyBorder="1"/>
    <xf numFmtId="0" fontId="3" fillId="2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0" fontId="0" fillId="2" borderId="7" xfId="0" applyFill="1" applyBorder="1" applyAlignment="1"/>
    <xf numFmtId="0" fontId="0" fillId="2" borderId="7" xfId="0" applyFill="1" applyBorder="1"/>
    <xf numFmtId="0" fontId="3" fillId="2" borderId="7" xfId="0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2" fillId="6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/>
    </xf>
    <xf numFmtId="164" fontId="9" fillId="2" borderId="1" xfId="0" applyNumberFormat="1" applyFont="1" applyFill="1" applyBorder="1" applyAlignment="1">
      <alignment horizontal="right" vertical="center" wrapText="1"/>
    </xf>
    <xf numFmtId="164" fontId="8" fillId="2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2" borderId="0" xfId="0" applyFont="1" applyFill="1" applyAlignment="1"/>
    <xf numFmtId="164" fontId="4" fillId="2" borderId="1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 vertical="center"/>
    </xf>
    <xf numFmtId="164" fontId="4" fillId="5" borderId="5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/>
    </xf>
    <xf numFmtId="164" fontId="4" fillId="7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/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6">
    <cellStyle name="xl60" xfId="1"/>
    <cellStyle name="Обычный" xfId="0" builtinId="0"/>
    <cellStyle name="Обычный 2" xfId="3"/>
    <cellStyle name="Обычный 2 2" xfId="5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7"/>
  <sheetViews>
    <sheetView tabSelected="1" view="pageBreakPreview" zoomScale="85" zoomScaleNormal="110" zoomScaleSheetLayoutView="85" workbookViewId="0">
      <selection activeCell="C71" sqref="C71:D71"/>
    </sheetView>
  </sheetViews>
  <sheetFormatPr defaultRowHeight="11.25" x14ac:dyDescent="0.2"/>
  <cols>
    <col min="1" max="1" width="21" customWidth="1"/>
    <col min="2" max="2" width="61.6640625" style="3" customWidth="1"/>
    <col min="3" max="3" width="17.33203125" style="3" customWidth="1"/>
    <col min="4" max="4" width="18.5" style="35" customWidth="1"/>
    <col min="5" max="5" width="19.5" style="3" customWidth="1"/>
    <col min="6" max="6" width="19.6640625" style="3" customWidth="1"/>
    <col min="7" max="7" width="19.5" style="7" customWidth="1"/>
    <col min="8" max="8" width="19.5" style="4" customWidth="1"/>
    <col min="9" max="9" width="9.33203125" style="4"/>
    <col min="10" max="10" width="19.6640625" style="4" customWidth="1"/>
    <col min="11" max="32" width="9.33203125" style="4"/>
  </cols>
  <sheetData>
    <row r="1" spans="1:32" s="1" customFormat="1" ht="20.25" customHeight="1" x14ac:dyDescent="0.2">
      <c r="A1" s="50" t="s">
        <v>156</v>
      </c>
      <c r="B1" s="50"/>
      <c r="C1" s="50"/>
      <c r="D1" s="50"/>
      <c r="E1" s="50"/>
      <c r="F1" s="50"/>
      <c r="G1" s="50"/>
      <c r="H1" s="28"/>
      <c r="I1" s="24"/>
      <c r="J1" s="2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4.25" customHeight="1" x14ac:dyDescent="0.2">
      <c r="B2" s="10"/>
      <c r="C2" s="10"/>
      <c r="D2" s="34"/>
      <c r="E2" s="9"/>
      <c r="F2" s="9"/>
      <c r="G2" s="8"/>
      <c r="H2" s="29"/>
      <c r="I2" s="25"/>
      <c r="J2" s="25"/>
    </row>
    <row r="3" spans="1:32" s="1" customFormat="1" ht="15" x14ac:dyDescent="0.25">
      <c r="B3" s="3"/>
      <c r="C3" s="3"/>
      <c r="D3" s="35"/>
      <c r="E3" s="3"/>
      <c r="F3" s="3"/>
      <c r="G3" s="14" t="s">
        <v>158</v>
      </c>
      <c r="H3" s="28"/>
      <c r="I3" s="24"/>
      <c r="J3" s="2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1" customFormat="1" ht="24.75" customHeight="1" x14ac:dyDescent="0.2">
      <c r="A4" s="57" t="s">
        <v>15</v>
      </c>
      <c r="B4" s="55" t="s">
        <v>2</v>
      </c>
      <c r="C4" s="51" t="s">
        <v>162</v>
      </c>
      <c r="D4" s="60" t="s">
        <v>163</v>
      </c>
      <c r="E4" s="58" t="s">
        <v>89</v>
      </c>
      <c r="F4" s="58"/>
      <c r="G4" s="59"/>
      <c r="H4" s="28"/>
      <c r="I4" s="24"/>
      <c r="J4" s="2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2" customFormat="1" ht="63" customHeight="1" x14ac:dyDescent="0.2">
      <c r="A5" s="56"/>
      <c r="B5" s="56"/>
      <c r="C5" s="52"/>
      <c r="D5" s="61"/>
      <c r="E5" s="18" t="s">
        <v>164</v>
      </c>
      <c r="F5" s="22" t="s">
        <v>167</v>
      </c>
      <c r="G5" s="22" t="s">
        <v>168</v>
      </c>
      <c r="H5" s="30"/>
      <c r="I5" s="26"/>
      <c r="J5" s="2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s="2" customFormat="1" ht="12" customHeight="1" x14ac:dyDescent="0.2">
      <c r="A6" s="13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23">
        <v>7</v>
      </c>
      <c r="H6" s="30"/>
      <c r="I6" s="26"/>
      <c r="J6" s="2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s="5" customFormat="1" ht="15.75" x14ac:dyDescent="0.2">
      <c r="A7" s="19" t="s">
        <v>17</v>
      </c>
      <c r="B7" s="20" t="s">
        <v>0</v>
      </c>
      <c r="C7" s="40">
        <f>SUM(C8:C16)</f>
        <v>2508667.4</v>
      </c>
      <c r="D7" s="46">
        <f>SUM(D8:D16)</f>
        <v>3022887.4000000004</v>
      </c>
      <c r="E7" s="40">
        <f t="shared" ref="D7:G7" si="0">SUM(E8:E16)</f>
        <v>5902164.5</v>
      </c>
      <c r="F7" s="40">
        <f t="shared" si="0"/>
        <v>6315616</v>
      </c>
      <c r="G7" s="41">
        <f t="shared" si="0"/>
        <v>6140710.1000000006</v>
      </c>
      <c r="H7" s="31"/>
      <c r="I7" s="25"/>
      <c r="J7" s="2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47.25" x14ac:dyDescent="0.2">
      <c r="A8" s="15" t="s">
        <v>16</v>
      </c>
      <c r="B8" s="11" t="s">
        <v>90</v>
      </c>
      <c r="C8" s="37">
        <v>3709.1</v>
      </c>
      <c r="D8" s="37">
        <v>4558.2000000000007</v>
      </c>
      <c r="E8" s="37">
        <v>4920.6000000000004</v>
      </c>
      <c r="F8" s="37">
        <v>5099</v>
      </c>
      <c r="G8" s="37">
        <v>5287.8</v>
      </c>
      <c r="H8" s="31"/>
      <c r="I8" s="25"/>
      <c r="J8" s="25"/>
    </row>
    <row r="9" spans="1:32" ht="63" x14ac:dyDescent="0.2">
      <c r="A9" s="15" t="s">
        <v>18</v>
      </c>
      <c r="B9" s="11" t="s">
        <v>91</v>
      </c>
      <c r="C9" s="37">
        <v>183191.5</v>
      </c>
      <c r="D9" s="37">
        <v>205611.80000000002</v>
      </c>
      <c r="E9" s="37">
        <v>212604.2</v>
      </c>
      <c r="F9" s="37">
        <v>216602.7</v>
      </c>
      <c r="G9" s="37">
        <v>220828</v>
      </c>
      <c r="H9" s="31"/>
      <c r="I9" s="25"/>
      <c r="J9" s="25"/>
    </row>
    <row r="10" spans="1:32" ht="63" x14ac:dyDescent="0.2">
      <c r="A10" s="15" t="s">
        <v>19</v>
      </c>
      <c r="B10" s="11" t="s">
        <v>92</v>
      </c>
      <c r="C10" s="37">
        <v>208910</v>
      </c>
      <c r="D10" s="37">
        <v>238331.5</v>
      </c>
      <c r="E10" s="37">
        <v>256839.8</v>
      </c>
      <c r="F10" s="37">
        <v>265176.40000000002</v>
      </c>
      <c r="G10" s="37">
        <v>273998.40000000002</v>
      </c>
      <c r="H10" s="31"/>
      <c r="I10" s="25"/>
      <c r="J10" s="25"/>
    </row>
    <row r="11" spans="1:32" ht="15.75" x14ac:dyDescent="0.2">
      <c r="A11" s="15" t="s">
        <v>20</v>
      </c>
      <c r="B11" s="11" t="s">
        <v>94</v>
      </c>
      <c r="C11" s="37">
        <v>326015.8</v>
      </c>
      <c r="D11" s="37">
        <v>393370.8</v>
      </c>
      <c r="E11" s="37">
        <v>347730.5</v>
      </c>
      <c r="F11" s="37">
        <v>357751.5</v>
      </c>
      <c r="G11" s="37">
        <v>368030.7</v>
      </c>
      <c r="H11" s="31"/>
      <c r="I11" s="25"/>
      <c r="J11" s="25"/>
    </row>
    <row r="12" spans="1:32" ht="47.25" x14ac:dyDescent="0.2">
      <c r="A12" s="15" t="s">
        <v>21</v>
      </c>
      <c r="B12" s="11" t="s">
        <v>93</v>
      </c>
      <c r="C12" s="37">
        <v>178578.2</v>
      </c>
      <c r="D12" s="37">
        <v>269522.40000000002</v>
      </c>
      <c r="E12" s="37">
        <v>206962.9</v>
      </c>
      <c r="F12" s="37">
        <v>211761</v>
      </c>
      <c r="G12" s="37">
        <v>216789.6</v>
      </c>
      <c r="H12" s="31"/>
      <c r="I12" s="25"/>
      <c r="J12" s="25"/>
    </row>
    <row r="13" spans="1:32" ht="15.75" x14ac:dyDescent="0.2">
      <c r="A13" s="15" t="s">
        <v>22</v>
      </c>
      <c r="B13" s="11" t="s">
        <v>95</v>
      </c>
      <c r="C13" s="37">
        <v>88073.600000000006</v>
      </c>
      <c r="D13" s="37">
        <v>85975.3</v>
      </c>
      <c r="E13" s="37">
        <v>84819.1</v>
      </c>
      <c r="F13" s="37">
        <v>87858.4</v>
      </c>
      <c r="G13" s="37">
        <v>91072.4</v>
      </c>
      <c r="H13" s="31"/>
      <c r="I13" s="25"/>
      <c r="J13" s="25"/>
    </row>
    <row r="14" spans="1:32" ht="15.75" x14ac:dyDescent="0.2">
      <c r="A14" s="15" t="s">
        <v>23</v>
      </c>
      <c r="B14" s="11" t="s">
        <v>96</v>
      </c>
      <c r="C14" s="37"/>
      <c r="D14" s="37"/>
      <c r="E14" s="37">
        <v>300000</v>
      </c>
      <c r="F14" s="37">
        <v>300000</v>
      </c>
      <c r="G14" s="37">
        <v>300000</v>
      </c>
      <c r="H14" s="31"/>
      <c r="I14" s="25"/>
      <c r="J14" s="25"/>
    </row>
    <row r="15" spans="1:32" ht="31.5" x14ac:dyDescent="0.2">
      <c r="A15" s="15" t="s">
        <v>149</v>
      </c>
      <c r="B15" s="11" t="s">
        <v>148</v>
      </c>
      <c r="C15" s="37">
        <v>186</v>
      </c>
      <c r="D15" s="37">
        <v>189.6</v>
      </c>
      <c r="E15" s="37">
        <v>197.3</v>
      </c>
      <c r="F15" s="37">
        <v>199.1</v>
      </c>
      <c r="G15" s="37">
        <v>200.8</v>
      </c>
      <c r="H15" s="31"/>
      <c r="I15" s="25"/>
      <c r="J15" s="25"/>
    </row>
    <row r="16" spans="1:32" ht="15.75" x14ac:dyDescent="0.2">
      <c r="A16" s="15" t="s">
        <v>24</v>
      </c>
      <c r="B16" s="11" t="s">
        <v>97</v>
      </c>
      <c r="C16" s="37">
        <v>1520003.2</v>
      </c>
      <c r="D16" s="37">
        <v>1825327.8</v>
      </c>
      <c r="E16" s="37">
        <v>4488090.0999999996</v>
      </c>
      <c r="F16" s="37">
        <v>4871167.9000000004</v>
      </c>
      <c r="G16" s="37">
        <v>4664502.4000000004</v>
      </c>
      <c r="H16" s="31"/>
      <c r="I16" s="25"/>
      <c r="J16" s="25"/>
    </row>
    <row r="17" spans="1:32" s="5" customFormat="1" ht="15.75" x14ac:dyDescent="0.2">
      <c r="A17" s="21" t="s">
        <v>25</v>
      </c>
      <c r="B17" s="20" t="s">
        <v>7</v>
      </c>
      <c r="C17" s="40">
        <f t="shared" ref="C17:G17" si="1">C18+C19</f>
        <v>42504.7</v>
      </c>
      <c r="D17" s="46">
        <f t="shared" si="1"/>
        <v>48013.399999999994</v>
      </c>
      <c r="E17" s="40">
        <f t="shared" si="1"/>
        <v>47529.799999999996</v>
      </c>
      <c r="F17" s="40">
        <f t="shared" si="1"/>
        <v>48208.1</v>
      </c>
      <c r="G17" s="41">
        <f t="shared" si="1"/>
        <v>50626.299999999996</v>
      </c>
      <c r="H17" s="31"/>
      <c r="I17" s="25"/>
      <c r="J17" s="2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5.75" x14ac:dyDescent="0.2">
      <c r="A18" s="15" t="s">
        <v>26</v>
      </c>
      <c r="B18" s="11" t="s">
        <v>98</v>
      </c>
      <c r="C18" s="36">
        <v>40895.1</v>
      </c>
      <c r="D18" s="49">
        <v>45576.7</v>
      </c>
      <c r="E18" s="36">
        <v>45093.1</v>
      </c>
      <c r="F18" s="36">
        <v>45771.4</v>
      </c>
      <c r="G18" s="36">
        <v>48189.599999999999</v>
      </c>
      <c r="H18" s="31"/>
      <c r="I18" s="25"/>
      <c r="J18" s="25"/>
    </row>
    <row r="19" spans="1:32" ht="15.75" x14ac:dyDescent="0.2">
      <c r="A19" s="15" t="s">
        <v>27</v>
      </c>
      <c r="B19" s="11" t="s">
        <v>99</v>
      </c>
      <c r="C19" s="36">
        <v>1609.6</v>
      </c>
      <c r="D19" s="49">
        <v>2436.6999999999998</v>
      </c>
      <c r="E19" s="36">
        <v>2436.6999999999998</v>
      </c>
      <c r="F19" s="36">
        <v>2436.6999999999998</v>
      </c>
      <c r="G19" s="36">
        <v>2436.6999999999998</v>
      </c>
      <c r="H19" s="31"/>
      <c r="I19" s="25"/>
      <c r="J19" s="25"/>
    </row>
    <row r="20" spans="1:32" s="5" customFormat="1" ht="37.5" customHeight="1" x14ac:dyDescent="0.2">
      <c r="A20" s="21" t="s">
        <v>28</v>
      </c>
      <c r="B20" s="20" t="s">
        <v>8</v>
      </c>
      <c r="C20" s="40">
        <f>SUM(C21:C24)</f>
        <v>597223.19999999995</v>
      </c>
      <c r="D20" s="46">
        <f>SUM(D21:D24)</f>
        <v>544197.19999999995</v>
      </c>
      <c r="E20" s="40">
        <f>SUM(E21:E24)</f>
        <v>513721.5</v>
      </c>
      <c r="F20" s="40">
        <f>SUM(F21:F24)</f>
        <v>434281.9</v>
      </c>
      <c r="G20" s="41">
        <f>SUM(G21:G24)</f>
        <v>448806.89999999997</v>
      </c>
      <c r="H20" s="31"/>
      <c r="I20" s="25"/>
      <c r="J20" s="2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18" customHeight="1" x14ac:dyDescent="0.2">
      <c r="A21" s="15" t="s">
        <v>29</v>
      </c>
      <c r="B21" s="11" t="s">
        <v>103</v>
      </c>
      <c r="C21" s="36">
        <v>136728.1</v>
      </c>
      <c r="D21" s="49">
        <v>180689.8</v>
      </c>
      <c r="E21" s="36">
        <v>211965.8</v>
      </c>
      <c r="F21" s="36">
        <v>127906</v>
      </c>
      <c r="G21" s="36">
        <v>131889.1</v>
      </c>
      <c r="H21" s="31"/>
      <c r="I21" s="27"/>
      <c r="J21" s="25"/>
    </row>
    <row r="22" spans="1:32" ht="54.75" customHeight="1" x14ac:dyDescent="0.2">
      <c r="A22" s="15" t="s">
        <v>30</v>
      </c>
      <c r="B22" s="11" t="s">
        <v>102</v>
      </c>
      <c r="C22" s="36">
        <v>350459.1</v>
      </c>
      <c r="D22" s="49">
        <v>239458.5</v>
      </c>
      <c r="E22" s="36">
        <v>176865.1</v>
      </c>
      <c r="F22" s="36">
        <v>182960.9</v>
      </c>
      <c r="G22" s="36">
        <v>189264.5</v>
      </c>
      <c r="H22" s="31"/>
      <c r="I22" s="27"/>
      <c r="J22" s="25"/>
    </row>
    <row r="23" spans="1:32" ht="21.75" customHeight="1" x14ac:dyDescent="0.2">
      <c r="A23" s="15" t="s">
        <v>31</v>
      </c>
      <c r="B23" s="11" t="s">
        <v>101</v>
      </c>
      <c r="C23" s="36">
        <v>101167.8</v>
      </c>
      <c r="D23" s="49">
        <v>114448.90000000001</v>
      </c>
      <c r="E23" s="36">
        <v>111390.6</v>
      </c>
      <c r="F23" s="36">
        <v>115315</v>
      </c>
      <c r="G23" s="36">
        <v>119553.3</v>
      </c>
      <c r="H23" s="31"/>
      <c r="I23" s="27"/>
      <c r="J23" s="25"/>
    </row>
    <row r="24" spans="1:32" ht="21.75" customHeight="1" x14ac:dyDescent="0.2">
      <c r="A24" s="15" t="s">
        <v>32</v>
      </c>
      <c r="B24" s="11" t="s">
        <v>100</v>
      </c>
      <c r="C24" s="36">
        <v>8868.2000000000007</v>
      </c>
      <c r="D24" s="49">
        <v>9600</v>
      </c>
      <c r="E24" s="36">
        <v>13500</v>
      </c>
      <c r="F24" s="36">
        <v>8100</v>
      </c>
      <c r="G24" s="36">
        <v>8100</v>
      </c>
      <c r="H24" s="31"/>
      <c r="I24" s="27"/>
      <c r="J24" s="25"/>
    </row>
    <row r="25" spans="1:32" s="5" customFormat="1" ht="21" customHeight="1" x14ac:dyDescent="0.2">
      <c r="A25" s="21" t="s">
        <v>33</v>
      </c>
      <c r="B25" s="20" t="s">
        <v>1</v>
      </c>
      <c r="C25" s="40">
        <f>SUM(C26:C35)</f>
        <v>13220729.799999999</v>
      </c>
      <c r="D25" s="46">
        <f t="shared" ref="D25:G25" si="2">SUM(D26:D35)</f>
        <v>19121391</v>
      </c>
      <c r="E25" s="40">
        <f t="shared" si="2"/>
        <v>16835321.399999999</v>
      </c>
      <c r="F25" s="40">
        <f t="shared" si="2"/>
        <v>17521905.200000003</v>
      </c>
      <c r="G25" s="41">
        <f t="shared" si="2"/>
        <v>14536766.200000001</v>
      </c>
      <c r="H25" s="31"/>
      <c r="I25" s="27"/>
      <c r="J25" s="2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5.75" x14ac:dyDescent="0.2">
      <c r="A26" s="15" t="s">
        <v>34</v>
      </c>
      <c r="B26" s="11" t="s">
        <v>111</v>
      </c>
      <c r="C26" s="36">
        <v>351991.3</v>
      </c>
      <c r="D26" s="49">
        <v>517578.6</v>
      </c>
      <c r="E26" s="36">
        <v>559421.5</v>
      </c>
      <c r="F26" s="36">
        <v>565220.80000000005</v>
      </c>
      <c r="G26" s="36">
        <v>582131.30000000005</v>
      </c>
      <c r="H26" s="31"/>
      <c r="I26" s="25"/>
      <c r="J26" s="25"/>
    </row>
    <row r="27" spans="1:32" ht="15.75" x14ac:dyDescent="0.2">
      <c r="A27" s="15" t="s">
        <v>35</v>
      </c>
      <c r="B27" s="11" t="s">
        <v>110</v>
      </c>
      <c r="C27" s="36"/>
      <c r="D27" s="49">
        <v>242906.2</v>
      </c>
      <c r="E27" s="36">
        <v>1500</v>
      </c>
      <c r="F27" s="36">
        <v>1500</v>
      </c>
      <c r="G27" s="36">
        <v>1500</v>
      </c>
      <c r="H27" s="31"/>
      <c r="I27" s="25"/>
      <c r="J27" s="25"/>
    </row>
    <row r="28" spans="1:32" ht="15.75" x14ac:dyDescent="0.2">
      <c r="A28" s="15" t="s">
        <v>36</v>
      </c>
      <c r="B28" s="11" t="s">
        <v>109</v>
      </c>
      <c r="C28" s="36">
        <v>2963359</v>
      </c>
      <c r="D28" s="49">
        <v>2859847.8</v>
      </c>
      <c r="E28" s="36">
        <v>2874918.9</v>
      </c>
      <c r="F28" s="36">
        <v>2595713.6</v>
      </c>
      <c r="G28" s="36">
        <v>3285144</v>
      </c>
      <c r="H28" s="31"/>
      <c r="I28" s="25"/>
      <c r="J28" s="25"/>
    </row>
    <row r="29" spans="1:32" ht="15.75" x14ac:dyDescent="0.2">
      <c r="A29" s="15" t="s">
        <v>37</v>
      </c>
      <c r="B29" s="16" t="s">
        <v>150</v>
      </c>
      <c r="C29" s="36">
        <v>37985.4</v>
      </c>
      <c r="D29" s="49">
        <v>620738.4</v>
      </c>
      <c r="E29" s="36">
        <v>241388.2</v>
      </c>
      <c r="F29" s="36">
        <v>49249</v>
      </c>
      <c r="G29" s="36">
        <v>33294.300000000003</v>
      </c>
      <c r="H29" s="31"/>
      <c r="I29" s="25"/>
      <c r="J29" s="25"/>
    </row>
    <row r="30" spans="1:32" ht="15.75" x14ac:dyDescent="0.2">
      <c r="A30" s="15" t="s">
        <v>38</v>
      </c>
      <c r="B30" s="16" t="s">
        <v>108</v>
      </c>
      <c r="C30" s="36">
        <v>178200.5</v>
      </c>
      <c r="D30" s="49">
        <v>325130.2</v>
      </c>
      <c r="E30" s="36">
        <v>315536.5</v>
      </c>
      <c r="F30" s="36">
        <v>288742.40000000002</v>
      </c>
      <c r="G30" s="36">
        <v>284956.40000000002</v>
      </c>
      <c r="H30" s="32"/>
      <c r="I30" s="25"/>
      <c r="J30" s="25"/>
    </row>
    <row r="31" spans="1:32" ht="15.75" x14ac:dyDescent="0.2">
      <c r="A31" s="15" t="s">
        <v>39</v>
      </c>
      <c r="B31" s="16" t="s">
        <v>107</v>
      </c>
      <c r="C31" s="36">
        <v>604758.9</v>
      </c>
      <c r="D31" s="49">
        <v>472449.5</v>
      </c>
      <c r="E31" s="36">
        <v>328371.40000000002</v>
      </c>
      <c r="F31" s="36">
        <v>330009.5</v>
      </c>
      <c r="G31" s="36">
        <v>284899.90000000002</v>
      </c>
      <c r="H31" s="31"/>
      <c r="I31" s="25"/>
      <c r="J31" s="25"/>
    </row>
    <row r="32" spans="1:32" ht="15.75" x14ac:dyDescent="0.2">
      <c r="A32" s="15" t="s">
        <v>40</v>
      </c>
      <c r="B32" s="16" t="s">
        <v>106</v>
      </c>
      <c r="C32" s="36">
        <v>8295351.0999999996</v>
      </c>
      <c r="D32" s="49">
        <v>13109084.199999999</v>
      </c>
      <c r="E32" s="36">
        <v>12132463.199999999</v>
      </c>
      <c r="F32" s="36">
        <v>13249761</v>
      </c>
      <c r="G32" s="36">
        <v>9498092.9000000004</v>
      </c>
      <c r="H32" s="31"/>
      <c r="I32" s="25"/>
      <c r="J32" s="25"/>
    </row>
    <row r="33" spans="1:32" ht="15.75" x14ac:dyDescent="0.2">
      <c r="A33" s="15" t="s">
        <v>41</v>
      </c>
      <c r="B33" s="16" t="s">
        <v>105</v>
      </c>
      <c r="C33" s="36"/>
      <c r="D33" s="49">
        <v>42869.5</v>
      </c>
      <c r="E33" s="36">
        <v>44618</v>
      </c>
      <c r="F33" s="36">
        <v>69568.800000000003</v>
      </c>
      <c r="G33" s="36">
        <v>47157.1</v>
      </c>
      <c r="H33" s="31"/>
      <c r="I33" s="25"/>
      <c r="J33" s="25"/>
    </row>
    <row r="34" spans="1:32" ht="31.5" x14ac:dyDescent="0.2">
      <c r="A34" s="15" t="s">
        <v>152</v>
      </c>
      <c r="B34" s="16" t="s">
        <v>151</v>
      </c>
      <c r="C34" s="36">
        <v>9600</v>
      </c>
      <c r="D34" s="49">
        <v>6000</v>
      </c>
      <c r="E34" s="36">
        <v>6000</v>
      </c>
      <c r="F34" s="36">
        <v>6000</v>
      </c>
      <c r="G34" s="36">
        <v>6000</v>
      </c>
      <c r="H34" s="31"/>
      <c r="I34" s="25"/>
      <c r="J34" s="25"/>
    </row>
    <row r="35" spans="1:32" ht="35.25" customHeight="1" x14ac:dyDescent="0.2">
      <c r="A35" s="15" t="s">
        <v>42</v>
      </c>
      <c r="B35" s="11" t="s">
        <v>104</v>
      </c>
      <c r="C35" s="36">
        <v>779483.6</v>
      </c>
      <c r="D35" s="49">
        <v>924786.6</v>
      </c>
      <c r="E35" s="36">
        <v>331103.7</v>
      </c>
      <c r="F35" s="36">
        <v>366140.1</v>
      </c>
      <c r="G35" s="36">
        <v>513590.3</v>
      </c>
      <c r="H35" s="31"/>
      <c r="I35" s="25"/>
      <c r="J35" s="25"/>
    </row>
    <row r="36" spans="1:32" s="5" customFormat="1" ht="15.75" x14ac:dyDescent="0.2">
      <c r="A36" s="21" t="s">
        <v>43</v>
      </c>
      <c r="B36" s="20" t="s">
        <v>3</v>
      </c>
      <c r="C36" s="40">
        <f>SUM(C37:C40)</f>
        <v>1964951.5</v>
      </c>
      <c r="D36" s="46">
        <f t="shared" ref="D36:G36" si="3">SUM(D37:D40)</f>
        <v>3009614.9</v>
      </c>
      <c r="E36" s="40">
        <f t="shared" si="3"/>
        <v>1026003.1000000001</v>
      </c>
      <c r="F36" s="40">
        <f t="shared" si="3"/>
        <v>1022239.7999999998</v>
      </c>
      <c r="G36" s="41">
        <f t="shared" si="3"/>
        <v>1169089.5999999999</v>
      </c>
      <c r="H36" s="31"/>
      <c r="I36" s="25"/>
      <c r="J36" s="2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5.75" x14ac:dyDescent="0.2">
      <c r="A37" s="15" t="s">
        <v>44</v>
      </c>
      <c r="B37" s="11" t="s">
        <v>112</v>
      </c>
      <c r="C37" s="36">
        <v>349374.9</v>
      </c>
      <c r="D37" s="49">
        <v>1389080.6</v>
      </c>
      <c r="E37" s="36">
        <v>341446.6</v>
      </c>
      <c r="F37" s="36">
        <v>324027.59999999998</v>
      </c>
      <c r="G37" s="36">
        <v>323672.3</v>
      </c>
      <c r="H37" s="31"/>
      <c r="I37" s="25"/>
      <c r="J37" s="25"/>
    </row>
    <row r="38" spans="1:32" ht="15.75" x14ac:dyDescent="0.2">
      <c r="A38" s="15" t="s">
        <v>45</v>
      </c>
      <c r="B38" s="11" t="s">
        <v>113</v>
      </c>
      <c r="C38" s="36">
        <v>152839</v>
      </c>
      <c r="D38" s="49">
        <v>115656.7</v>
      </c>
      <c r="E38" s="36">
        <v>246946.2</v>
      </c>
      <c r="F38" s="36">
        <v>510059.3</v>
      </c>
      <c r="G38" s="36">
        <v>647437.9</v>
      </c>
      <c r="H38" s="31"/>
      <c r="I38" s="25"/>
      <c r="J38" s="25"/>
    </row>
    <row r="39" spans="1:32" ht="15.75" x14ac:dyDescent="0.2">
      <c r="A39" s="15" t="s">
        <v>46</v>
      </c>
      <c r="B39" s="11" t="s">
        <v>114</v>
      </c>
      <c r="C39" s="36">
        <v>1009676.5</v>
      </c>
      <c r="D39" s="49">
        <v>1214771</v>
      </c>
      <c r="E39" s="36">
        <v>117391.8</v>
      </c>
      <c r="F39" s="36">
        <v>109253.7</v>
      </c>
      <c r="G39" s="36">
        <v>116515.5</v>
      </c>
      <c r="H39" s="31"/>
      <c r="I39" s="25"/>
      <c r="J39" s="25"/>
    </row>
    <row r="40" spans="1:32" ht="31.5" x14ac:dyDescent="0.2">
      <c r="A40" s="15" t="s">
        <v>47</v>
      </c>
      <c r="B40" s="11" t="s">
        <v>115</v>
      </c>
      <c r="C40" s="36">
        <v>453061.1</v>
      </c>
      <c r="D40" s="49">
        <v>290106.60000000003</v>
      </c>
      <c r="E40" s="36">
        <v>320218.5</v>
      </c>
      <c r="F40" s="36">
        <v>78899.199999999997</v>
      </c>
      <c r="G40" s="36">
        <v>81463.899999999994</v>
      </c>
      <c r="H40" s="31"/>
      <c r="I40" s="25"/>
      <c r="J40" s="25"/>
    </row>
    <row r="41" spans="1:32" s="5" customFormat="1" ht="15.75" x14ac:dyDescent="0.2">
      <c r="A41" s="21" t="s">
        <v>48</v>
      </c>
      <c r="B41" s="20" t="s">
        <v>4</v>
      </c>
      <c r="C41" s="40">
        <f>SUM(C43:C45)</f>
        <v>146075.1</v>
      </c>
      <c r="D41" s="46">
        <f>SUM(D42:D45)</f>
        <v>151487.29999999999</v>
      </c>
      <c r="E41" s="40">
        <f>SUM(E42:E45)</f>
        <v>88423.1</v>
      </c>
      <c r="F41" s="40">
        <f t="shared" ref="F41:G41" si="4">SUM(F42:F45)</f>
        <v>83199.7</v>
      </c>
      <c r="G41" s="40">
        <f t="shared" si="4"/>
        <v>80451</v>
      </c>
      <c r="H41" s="31"/>
      <c r="I41" s="25"/>
      <c r="J41" s="2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s="5" customFormat="1" ht="31.5" x14ac:dyDescent="0.2">
      <c r="A42" s="15" t="s">
        <v>166</v>
      </c>
      <c r="B42" s="11" t="s">
        <v>165</v>
      </c>
      <c r="C42" s="40"/>
      <c r="D42" s="49">
        <v>81777.3</v>
      </c>
      <c r="E42" s="36">
        <v>34047</v>
      </c>
      <c r="F42" s="36">
        <v>26925.599999999999</v>
      </c>
      <c r="G42" s="36">
        <v>22562.7</v>
      </c>
      <c r="H42" s="31"/>
      <c r="I42" s="25"/>
      <c r="J42" s="25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31.5" x14ac:dyDescent="0.2">
      <c r="A43" s="15" t="s">
        <v>49</v>
      </c>
      <c r="B43" s="11" t="s">
        <v>116</v>
      </c>
      <c r="C43" s="36">
        <v>11154</v>
      </c>
      <c r="D43" s="49">
        <v>22686.7</v>
      </c>
      <c r="E43" s="36">
        <v>14550.8</v>
      </c>
      <c r="F43" s="36">
        <v>15183.4</v>
      </c>
      <c r="G43" s="36">
        <v>15459.4</v>
      </c>
      <c r="H43" s="31"/>
      <c r="I43" s="25"/>
      <c r="J43" s="25"/>
    </row>
    <row r="44" spans="1:32" ht="31.5" x14ac:dyDescent="0.2">
      <c r="A44" s="17" t="s">
        <v>153</v>
      </c>
      <c r="B44" s="16" t="s">
        <v>154</v>
      </c>
      <c r="C44" s="37">
        <v>120</v>
      </c>
      <c r="D44" s="49">
        <v>150</v>
      </c>
      <c r="E44" s="36">
        <v>200</v>
      </c>
      <c r="F44" s="36">
        <v>200</v>
      </c>
      <c r="G44" s="36">
        <v>200</v>
      </c>
      <c r="H44" s="31"/>
      <c r="I44" s="25"/>
      <c r="J44" s="25"/>
    </row>
    <row r="45" spans="1:32" ht="31.5" x14ac:dyDescent="0.2">
      <c r="A45" s="15" t="s">
        <v>50</v>
      </c>
      <c r="B45" s="11" t="s">
        <v>117</v>
      </c>
      <c r="C45" s="36">
        <v>134801.1</v>
      </c>
      <c r="D45" s="49">
        <v>46873.3</v>
      </c>
      <c r="E45" s="36">
        <v>39625.300000000003</v>
      </c>
      <c r="F45" s="36">
        <v>40890.699999999997</v>
      </c>
      <c r="G45" s="36">
        <v>42228.9</v>
      </c>
      <c r="H45" s="31"/>
      <c r="I45" s="25"/>
      <c r="J45" s="25"/>
    </row>
    <row r="46" spans="1:32" ht="15.75" x14ac:dyDescent="0.2">
      <c r="A46" s="21" t="s">
        <v>51</v>
      </c>
      <c r="B46" s="20" t="s">
        <v>5</v>
      </c>
      <c r="C46" s="40">
        <f>SUM(C47:C53)</f>
        <v>23461010.299999997</v>
      </c>
      <c r="D46" s="46">
        <f t="shared" ref="D46:G46" si="5">SUM(D47:D53)</f>
        <v>27884522.300000001</v>
      </c>
      <c r="E46" s="40">
        <f t="shared" si="5"/>
        <v>25384378.800000001</v>
      </c>
      <c r="F46" s="40">
        <f t="shared" si="5"/>
        <v>28898411.499999996</v>
      </c>
      <c r="G46" s="41">
        <f t="shared" si="5"/>
        <v>29799191.600000001</v>
      </c>
      <c r="H46" s="31"/>
      <c r="I46" s="25"/>
      <c r="J46" s="25"/>
    </row>
    <row r="47" spans="1:32" ht="15.75" x14ac:dyDescent="0.2">
      <c r="A47" s="15" t="s">
        <v>52</v>
      </c>
      <c r="B47" s="11" t="s">
        <v>118</v>
      </c>
      <c r="C47" s="36">
        <v>4964470.2</v>
      </c>
      <c r="D47" s="49">
        <v>7332586.4000000004</v>
      </c>
      <c r="E47" s="36">
        <v>5744659.5999999996</v>
      </c>
      <c r="F47" s="36">
        <v>6193887.9000000004</v>
      </c>
      <c r="G47" s="36">
        <v>5235683.0999999996</v>
      </c>
      <c r="H47" s="31"/>
      <c r="I47" s="25"/>
      <c r="J47" s="27"/>
    </row>
    <row r="48" spans="1:32" ht="15.75" x14ac:dyDescent="0.2">
      <c r="A48" s="15" t="s">
        <v>53</v>
      </c>
      <c r="B48" s="11" t="s">
        <v>119</v>
      </c>
      <c r="C48" s="36">
        <v>14885446.1</v>
      </c>
      <c r="D48" s="49">
        <v>16269489.5</v>
      </c>
      <c r="E48" s="36">
        <v>15008888.5</v>
      </c>
      <c r="F48" s="36">
        <v>17438012.399999999</v>
      </c>
      <c r="G48" s="36">
        <v>18974965.300000001</v>
      </c>
      <c r="H48" s="31"/>
      <c r="I48" s="25"/>
      <c r="J48" s="27"/>
    </row>
    <row r="49" spans="1:10" ht="15.75" x14ac:dyDescent="0.2">
      <c r="A49" s="15" t="s">
        <v>159</v>
      </c>
      <c r="B49" s="11" t="s">
        <v>160</v>
      </c>
      <c r="C49" s="36">
        <v>137748.9</v>
      </c>
      <c r="D49" s="49">
        <v>259914.5</v>
      </c>
      <c r="E49" s="36">
        <v>356533.5</v>
      </c>
      <c r="F49" s="36">
        <v>496694.5</v>
      </c>
      <c r="G49" s="36">
        <v>753837.5</v>
      </c>
      <c r="H49" s="31"/>
      <c r="I49" s="25"/>
      <c r="J49" s="27"/>
    </row>
    <row r="50" spans="1:10" ht="15.75" x14ac:dyDescent="0.2">
      <c r="A50" s="15" t="s">
        <v>157</v>
      </c>
      <c r="B50" s="11" t="s">
        <v>120</v>
      </c>
      <c r="C50" s="36">
        <v>2516275.4</v>
      </c>
      <c r="D50" s="49">
        <v>3003996.8</v>
      </c>
      <c r="E50" s="36">
        <v>2952962.2</v>
      </c>
      <c r="F50" s="36">
        <v>2929400.9</v>
      </c>
      <c r="G50" s="36">
        <v>3035982.1</v>
      </c>
      <c r="H50" s="31"/>
      <c r="I50" s="25"/>
      <c r="J50" s="27"/>
    </row>
    <row r="51" spans="1:10" ht="31.5" x14ac:dyDescent="0.2">
      <c r="A51" s="15" t="s">
        <v>54</v>
      </c>
      <c r="B51" s="11" t="s">
        <v>121</v>
      </c>
      <c r="C51" s="36">
        <v>127771.2</v>
      </c>
      <c r="D51" s="49">
        <v>156648</v>
      </c>
      <c r="E51" s="36">
        <v>167301</v>
      </c>
      <c r="F51" s="36">
        <v>229412.8</v>
      </c>
      <c r="G51" s="36">
        <v>202024.1</v>
      </c>
      <c r="H51" s="31"/>
      <c r="I51" s="25"/>
      <c r="J51" s="27"/>
    </row>
    <row r="52" spans="1:10" ht="15.75" x14ac:dyDescent="0.2">
      <c r="A52" s="15" t="s">
        <v>55</v>
      </c>
      <c r="B52" s="11" t="s">
        <v>155</v>
      </c>
      <c r="C52" s="36">
        <v>617457.5</v>
      </c>
      <c r="D52" s="49">
        <v>622671.1</v>
      </c>
      <c r="E52" s="36">
        <v>640261</v>
      </c>
      <c r="F52" s="36">
        <v>646151.30000000005</v>
      </c>
      <c r="G52" s="36">
        <v>654222.30000000005</v>
      </c>
      <c r="H52" s="31"/>
      <c r="I52" s="25"/>
      <c r="J52" s="27"/>
    </row>
    <row r="53" spans="1:10" ht="15.75" x14ac:dyDescent="0.2">
      <c r="A53" s="15" t="s">
        <v>56</v>
      </c>
      <c r="B53" s="11" t="s">
        <v>122</v>
      </c>
      <c r="C53" s="36">
        <v>211841</v>
      </c>
      <c r="D53" s="49">
        <v>239216</v>
      </c>
      <c r="E53" s="36">
        <v>513773</v>
      </c>
      <c r="F53" s="36">
        <v>964851.7</v>
      </c>
      <c r="G53" s="36">
        <v>942477.2</v>
      </c>
      <c r="H53" s="31"/>
      <c r="I53" s="25"/>
      <c r="J53" s="27"/>
    </row>
    <row r="54" spans="1:10" ht="15.75" x14ac:dyDescent="0.25">
      <c r="A54" s="21" t="s">
        <v>57</v>
      </c>
      <c r="B54" s="20" t="s">
        <v>9</v>
      </c>
      <c r="C54" s="42">
        <f t="shared" ref="C54:G54" si="6">C55+C56</f>
        <v>1332061.8</v>
      </c>
      <c r="D54" s="47">
        <f t="shared" si="6"/>
        <v>1775235.4</v>
      </c>
      <c r="E54" s="42">
        <f t="shared" si="6"/>
        <v>2202400.6999999997</v>
      </c>
      <c r="F54" s="42">
        <f t="shared" si="6"/>
        <v>2106371.4</v>
      </c>
      <c r="G54" s="43">
        <f t="shared" si="6"/>
        <v>2114370.6</v>
      </c>
      <c r="H54" s="31"/>
      <c r="I54" s="25"/>
      <c r="J54" s="27"/>
    </row>
    <row r="55" spans="1:10" ht="15.75" x14ac:dyDescent="0.2">
      <c r="A55" s="15" t="s">
        <v>58</v>
      </c>
      <c r="B55" s="11" t="s">
        <v>123</v>
      </c>
      <c r="C55" s="36">
        <v>1298148.3</v>
      </c>
      <c r="D55" s="49">
        <v>1726263.4</v>
      </c>
      <c r="E55" s="36">
        <v>2160597.7999999998</v>
      </c>
      <c r="F55" s="36">
        <v>2063212.3</v>
      </c>
      <c r="G55" s="36">
        <v>2069776.9</v>
      </c>
      <c r="H55" s="31"/>
      <c r="I55" s="25"/>
      <c r="J55" s="27"/>
    </row>
    <row r="56" spans="1:10" ht="31.5" x14ac:dyDescent="0.2">
      <c r="A56" s="15" t="s">
        <v>59</v>
      </c>
      <c r="B56" s="11" t="s">
        <v>124</v>
      </c>
      <c r="C56" s="36">
        <v>33913.5</v>
      </c>
      <c r="D56" s="49">
        <v>48972</v>
      </c>
      <c r="E56" s="36">
        <v>41802.9</v>
      </c>
      <c r="F56" s="36">
        <v>43159.1</v>
      </c>
      <c r="G56" s="36">
        <v>44593.7</v>
      </c>
      <c r="H56" s="31"/>
      <c r="I56" s="25"/>
      <c r="J56" s="25"/>
    </row>
    <row r="57" spans="1:10" ht="15.75" x14ac:dyDescent="0.2">
      <c r="A57" s="21" t="s">
        <v>60</v>
      </c>
      <c r="B57" s="20" t="s">
        <v>10</v>
      </c>
      <c r="C57" s="40">
        <f>SUM(C58:C64)</f>
        <v>4889685.7</v>
      </c>
      <c r="D57" s="46">
        <f t="shared" ref="D57:G57" si="7">SUM(D58:D64)</f>
        <v>8021535.6000000006</v>
      </c>
      <c r="E57" s="40">
        <f t="shared" si="7"/>
        <v>12012864.5</v>
      </c>
      <c r="F57" s="40">
        <f t="shared" si="7"/>
        <v>8470529.0000000019</v>
      </c>
      <c r="G57" s="41">
        <f t="shared" si="7"/>
        <v>8487734.2999999989</v>
      </c>
      <c r="H57" s="31"/>
      <c r="I57" s="25"/>
      <c r="J57" s="25"/>
    </row>
    <row r="58" spans="1:10" ht="15.75" x14ac:dyDescent="0.2">
      <c r="A58" s="15" t="s">
        <v>61</v>
      </c>
      <c r="B58" s="11" t="s">
        <v>125</v>
      </c>
      <c r="C58" s="36">
        <v>2484135.2999999998</v>
      </c>
      <c r="D58" s="49">
        <v>4192585.5</v>
      </c>
      <c r="E58" s="36">
        <v>6125554.7000000002</v>
      </c>
      <c r="F58" s="36">
        <v>5138726.4000000004</v>
      </c>
      <c r="G58" s="36">
        <v>4886903.3</v>
      </c>
      <c r="H58" s="31"/>
      <c r="I58" s="25"/>
      <c r="J58" s="25"/>
    </row>
    <row r="59" spans="1:10" ht="15.75" x14ac:dyDescent="0.2">
      <c r="A59" s="15" t="s">
        <v>62</v>
      </c>
      <c r="B59" s="11" t="s">
        <v>126</v>
      </c>
      <c r="C59" s="36">
        <v>161747.5</v>
      </c>
      <c r="D59" s="49">
        <v>650398.19999999995</v>
      </c>
      <c r="E59" s="36">
        <v>1201241.7</v>
      </c>
      <c r="F59" s="36">
        <v>90588.9</v>
      </c>
      <c r="G59" s="36">
        <v>94786.1</v>
      </c>
      <c r="H59" s="31"/>
      <c r="I59" s="25"/>
      <c r="J59" s="25"/>
    </row>
    <row r="60" spans="1:10" ht="15.75" x14ac:dyDescent="0.2">
      <c r="A60" s="15" t="s">
        <v>63</v>
      </c>
      <c r="B60" s="11" t="s">
        <v>127</v>
      </c>
      <c r="C60" s="36">
        <v>41737.1</v>
      </c>
      <c r="D60" s="49">
        <v>69762.399999999994</v>
      </c>
      <c r="E60" s="36">
        <v>105393.9</v>
      </c>
      <c r="F60" s="36">
        <v>53700.7</v>
      </c>
      <c r="G60" s="36">
        <v>55438</v>
      </c>
      <c r="H60" s="31"/>
      <c r="I60" s="25"/>
      <c r="J60" s="25"/>
    </row>
    <row r="61" spans="1:10" ht="15.75" x14ac:dyDescent="0.2">
      <c r="A61" s="15" t="s">
        <v>64</v>
      </c>
      <c r="B61" s="11" t="s">
        <v>128</v>
      </c>
      <c r="C61" s="36">
        <v>79222.5</v>
      </c>
      <c r="D61" s="49">
        <v>84066</v>
      </c>
      <c r="E61" s="36">
        <v>90259.8</v>
      </c>
      <c r="F61" s="36">
        <v>92627.199999999997</v>
      </c>
      <c r="G61" s="36">
        <v>96978.6</v>
      </c>
      <c r="H61" s="31"/>
      <c r="I61" s="25"/>
      <c r="J61" s="25"/>
    </row>
    <row r="62" spans="1:10" ht="31.5" x14ac:dyDescent="0.2">
      <c r="A62" s="15" t="s">
        <v>65</v>
      </c>
      <c r="B62" s="11" t="s">
        <v>129</v>
      </c>
      <c r="C62" s="36">
        <v>146921.60000000001</v>
      </c>
      <c r="D62" s="49">
        <v>177968</v>
      </c>
      <c r="E62" s="36">
        <v>200286.3</v>
      </c>
      <c r="F62" s="36">
        <v>201825.2</v>
      </c>
      <c r="G62" s="36">
        <v>208029.1</v>
      </c>
      <c r="H62" s="31"/>
      <c r="I62" s="25"/>
      <c r="J62" s="25"/>
    </row>
    <row r="63" spans="1:10" ht="15.75" x14ac:dyDescent="0.2">
      <c r="A63" s="15" t="s">
        <v>66</v>
      </c>
      <c r="B63" s="11" t="s">
        <v>130</v>
      </c>
      <c r="C63" s="36">
        <v>6332.2</v>
      </c>
      <c r="D63" s="49">
        <v>6382.2</v>
      </c>
      <c r="E63" s="36">
        <v>6923.1</v>
      </c>
      <c r="F63" s="36">
        <v>7154.7</v>
      </c>
      <c r="G63" s="36">
        <v>7539.8</v>
      </c>
      <c r="H63" s="31"/>
      <c r="I63" s="25"/>
      <c r="J63" s="25"/>
    </row>
    <row r="64" spans="1:10" ht="15.75" x14ac:dyDescent="0.2">
      <c r="A64" s="15" t="s">
        <v>67</v>
      </c>
      <c r="B64" s="11" t="s">
        <v>131</v>
      </c>
      <c r="C64" s="36">
        <v>1969589.5</v>
      </c>
      <c r="D64" s="49">
        <v>2840373.3</v>
      </c>
      <c r="E64" s="36">
        <v>4283205</v>
      </c>
      <c r="F64" s="36">
        <v>2885905.9</v>
      </c>
      <c r="G64" s="36">
        <v>3138059.4</v>
      </c>
      <c r="H64" s="33"/>
      <c r="I64" s="25"/>
      <c r="J64" s="25"/>
    </row>
    <row r="65" spans="1:10" ht="15.75" x14ac:dyDescent="0.2">
      <c r="A65" s="21" t="s">
        <v>68</v>
      </c>
      <c r="B65" s="20" t="s">
        <v>6</v>
      </c>
      <c r="C65" s="40">
        <f>SUM(C66:C70)</f>
        <v>30529709.999999996</v>
      </c>
      <c r="D65" s="46">
        <f t="shared" ref="D65:G65" si="8">SUM(D66:D70)</f>
        <v>32059846.299999997</v>
      </c>
      <c r="E65" s="40">
        <f t="shared" si="8"/>
        <v>33513859.199999999</v>
      </c>
      <c r="F65" s="40">
        <f t="shared" si="8"/>
        <v>34075534.299999997</v>
      </c>
      <c r="G65" s="41">
        <f t="shared" si="8"/>
        <v>35197878.799999997</v>
      </c>
      <c r="H65" s="33"/>
      <c r="I65" s="25"/>
      <c r="J65" s="25"/>
    </row>
    <row r="66" spans="1:10" ht="15.75" x14ac:dyDescent="0.2">
      <c r="A66" s="15" t="s">
        <v>69</v>
      </c>
      <c r="B66" s="11" t="s">
        <v>143</v>
      </c>
      <c r="C66" s="36">
        <v>119131.8</v>
      </c>
      <c r="D66" s="49">
        <v>141638.39999999999</v>
      </c>
      <c r="E66" s="36">
        <v>142657</v>
      </c>
      <c r="F66" s="36">
        <v>146281.60000000001</v>
      </c>
      <c r="G66" s="36">
        <v>149827.9</v>
      </c>
      <c r="H66" s="33"/>
      <c r="I66" s="25"/>
      <c r="J66" s="25"/>
    </row>
    <row r="67" spans="1:10" ht="15.75" x14ac:dyDescent="0.2">
      <c r="A67" s="15" t="s">
        <v>70</v>
      </c>
      <c r="B67" s="11" t="s">
        <v>144</v>
      </c>
      <c r="C67" s="36">
        <v>4879764.4000000004</v>
      </c>
      <c r="D67" s="49">
        <v>5048586</v>
      </c>
      <c r="E67" s="36">
        <v>5467587.2000000002</v>
      </c>
      <c r="F67" s="36">
        <v>5473813.7999999998</v>
      </c>
      <c r="G67" s="36">
        <v>5764902.2999999998</v>
      </c>
      <c r="H67" s="33"/>
      <c r="I67" s="25"/>
      <c r="J67" s="25"/>
    </row>
    <row r="68" spans="1:10" ht="15.75" x14ac:dyDescent="0.2">
      <c r="A68" s="15" t="s">
        <v>71</v>
      </c>
      <c r="B68" s="11" t="s">
        <v>145</v>
      </c>
      <c r="C68" s="36">
        <v>21659061</v>
      </c>
      <c r="D68" s="49">
        <v>19028083.899999999</v>
      </c>
      <c r="E68" s="36">
        <v>19710553.199999999</v>
      </c>
      <c r="F68" s="36">
        <v>19915083.5</v>
      </c>
      <c r="G68" s="36">
        <v>20603712.100000001</v>
      </c>
      <c r="H68" s="31"/>
      <c r="I68" s="25"/>
      <c r="J68" s="25"/>
    </row>
    <row r="69" spans="1:10" ht="15.75" x14ac:dyDescent="0.2">
      <c r="A69" s="15" t="s">
        <v>72</v>
      </c>
      <c r="B69" s="11" t="s">
        <v>146</v>
      </c>
      <c r="C69" s="36">
        <v>2871292.9</v>
      </c>
      <c r="D69" s="49">
        <v>6796088.2000000002</v>
      </c>
      <c r="E69" s="36">
        <v>7092770.7999999998</v>
      </c>
      <c r="F69" s="36">
        <v>7466243.0999999996</v>
      </c>
      <c r="G69" s="36">
        <v>7602181.5</v>
      </c>
      <c r="H69" s="33"/>
      <c r="I69" s="25"/>
      <c r="J69" s="25"/>
    </row>
    <row r="70" spans="1:10" ht="15.75" x14ac:dyDescent="0.2">
      <c r="A70" s="15" t="s">
        <v>73</v>
      </c>
      <c r="B70" s="11" t="s">
        <v>147</v>
      </c>
      <c r="C70" s="36">
        <v>1000459.9</v>
      </c>
      <c r="D70" s="49">
        <v>1045449.8</v>
      </c>
      <c r="E70" s="36">
        <v>1100291</v>
      </c>
      <c r="F70" s="36">
        <v>1074112.3</v>
      </c>
      <c r="G70" s="36">
        <v>1077255</v>
      </c>
      <c r="H70" s="33"/>
      <c r="I70" s="25"/>
      <c r="J70" s="25"/>
    </row>
    <row r="71" spans="1:10" ht="15.75" x14ac:dyDescent="0.2">
      <c r="A71" s="21" t="s">
        <v>74</v>
      </c>
      <c r="B71" s="20" t="s">
        <v>11</v>
      </c>
      <c r="C71" s="40">
        <f>SUM(C72:C75)</f>
        <v>1246731.5</v>
      </c>
      <c r="D71" s="40">
        <f>SUM(D72:D75)</f>
        <v>1742107.1</v>
      </c>
      <c r="E71" s="40">
        <f t="shared" ref="E71:G71" si="9">SUM(E72:E75)</f>
        <v>1887750.8</v>
      </c>
      <c r="F71" s="40">
        <f t="shared" si="9"/>
        <v>1353741</v>
      </c>
      <c r="G71" s="41">
        <f t="shared" si="9"/>
        <v>1257895.7</v>
      </c>
      <c r="H71" s="33"/>
      <c r="I71" s="25"/>
      <c r="J71" s="25"/>
    </row>
    <row r="72" spans="1:10" ht="15.75" x14ac:dyDescent="0.2">
      <c r="A72" s="15" t="s">
        <v>75</v>
      </c>
      <c r="B72" s="11" t="s">
        <v>142</v>
      </c>
      <c r="C72" s="36">
        <v>476743.5</v>
      </c>
      <c r="D72" s="49">
        <v>588772.9</v>
      </c>
      <c r="E72" s="36">
        <v>504441.2</v>
      </c>
      <c r="F72" s="36">
        <v>518940.8</v>
      </c>
      <c r="G72" s="36">
        <v>529925.80000000005</v>
      </c>
      <c r="H72" s="31"/>
      <c r="I72" s="25"/>
      <c r="J72" s="25"/>
    </row>
    <row r="73" spans="1:10" ht="15.75" x14ac:dyDescent="0.2">
      <c r="A73" s="15" t="s">
        <v>76</v>
      </c>
      <c r="B73" s="11" t="s">
        <v>141</v>
      </c>
      <c r="C73" s="36">
        <v>180021.5</v>
      </c>
      <c r="D73" s="49">
        <v>589282.19999999995</v>
      </c>
      <c r="E73" s="36">
        <v>858441.2</v>
      </c>
      <c r="F73" s="36">
        <v>308296.3</v>
      </c>
      <c r="G73" s="36">
        <v>184553.1</v>
      </c>
      <c r="H73" s="33"/>
      <c r="I73" s="25"/>
      <c r="J73" s="25"/>
    </row>
    <row r="74" spans="1:10" ht="15.75" x14ac:dyDescent="0.2">
      <c r="A74" s="15" t="s">
        <v>77</v>
      </c>
      <c r="B74" s="11" t="s">
        <v>140</v>
      </c>
      <c r="C74" s="36">
        <v>570957.4</v>
      </c>
      <c r="D74" s="49">
        <v>544987</v>
      </c>
      <c r="E74" s="36">
        <v>504538.1</v>
      </c>
      <c r="F74" s="36">
        <v>505526.8</v>
      </c>
      <c r="G74" s="36">
        <v>521755.3</v>
      </c>
      <c r="H74" s="33"/>
      <c r="I74" s="25"/>
      <c r="J74" s="25"/>
    </row>
    <row r="75" spans="1:10" ht="31.5" x14ac:dyDescent="0.2">
      <c r="A75" s="15" t="s">
        <v>78</v>
      </c>
      <c r="B75" s="11" t="s">
        <v>139</v>
      </c>
      <c r="C75" s="36">
        <v>19009.099999999999</v>
      </c>
      <c r="D75" s="49">
        <v>19065</v>
      </c>
      <c r="E75" s="36">
        <v>20330.3</v>
      </c>
      <c r="F75" s="36">
        <v>20977.1</v>
      </c>
      <c r="G75" s="36">
        <v>21661.5</v>
      </c>
      <c r="H75" s="33"/>
      <c r="I75" s="25"/>
      <c r="J75" s="25"/>
    </row>
    <row r="76" spans="1:10" ht="15.75" x14ac:dyDescent="0.2">
      <c r="A76" s="21" t="s">
        <v>79</v>
      </c>
      <c r="B76" s="20" t="s">
        <v>12</v>
      </c>
      <c r="C76" s="40">
        <f t="shared" ref="C76:G76" si="10">C77+C78+C79</f>
        <v>87035.8</v>
      </c>
      <c r="D76" s="46">
        <f t="shared" si="10"/>
        <v>100278.1</v>
      </c>
      <c r="E76" s="40">
        <f t="shared" si="10"/>
        <v>71546.2</v>
      </c>
      <c r="F76" s="40">
        <f t="shared" si="10"/>
        <v>72901.600000000006</v>
      </c>
      <c r="G76" s="41">
        <f t="shared" si="10"/>
        <v>74332.600000000006</v>
      </c>
      <c r="H76" s="33"/>
      <c r="I76" s="25"/>
      <c r="J76" s="25"/>
    </row>
    <row r="77" spans="1:10" ht="15.75" x14ac:dyDescent="0.2">
      <c r="A77" s="15" t="s">
        <v>80</v>
      </c>
      <c r="B77" s="11" t="s">
        <v>138</v>
      </c>
      <c r="C77" s="36">
        <v>30187.7</v>
      </c>
      <c r="D77" s="49">
        <v>30381.3</v>
      </c>
      <c r="E77" s="36">
        <v>30783.4</v>
      </c>
      <c r="F77" s="36">
        <v>31116.3</v>
      </c>
      <c r="G77" s="36">
        <v>31468.3</v>
      </c>
      <c r="H77" s="31"/>
      <c r="I77" s="25"/>
      <c r="J77" s="25"/>
    </row>
    <row r="78" spans="1:10" ht="15.75" x14ac:dyDescent="0.2">
      <c r="A78" s="15" t="s">
        <v>81</v>
      </c>
      <c r="B78" s="11" t="s">
        <v>137</v>
      </c>
      <c r="C78" s="36">
        <v>16904.099999999999</v>
      </c>
      <c r="D78" s="49">
        <v>17142.8</v>
      </c>
      <c r="E78" s="36">
        <v>18042.3</v>
      </c>
      <c r="F78" s="36">
        <v>18456</v>
      </c>
      <c r="G78" s="36">
        <v>18893.400000000001</v>
      </c>
      <c r="H78" s="31"/>
      <c r="I78" s="25"/>
      <c r="J78" s="25"/>
    </row>
    <row r="79" spans="1:10" ht="31.5" x14ac:dyDescent="0.2">
      <c r="A79" s="15" t="s">
        <v>82</v>
      </c>
      <c r="B79" s="11" t="s">
        <v>136</v>
      </c>
      <c r="C79" s="36">
        <v>39944</v>
      </c>
      <c r="D79" s="49">
        <v>52754</v>
      </c>
      <c r="E79" s="36">
        <v>22720.5</v>
      </c>
      <c r="F79" s="36">
        <v>23329.3</v>
      </c>
      <c r="G79" s="36">
        <v>23970.9</v>
      </c>
      <c r="H79" s="31"/>
      <c r="I79" s="25"/>
      <c r="J79" s="25"/>
    </row>
    <row r="80" spans="1:10" ht="15.75" x14ac:dyDescent="0.2">
      <c r="A80" s="21" t="s">
        <v>83</v>
      </c>
      <c r="B80" s="20" t="s">
        <v>13</v>
      </c>
      <c r="C80" s="40">
        <f t="shared" ref="C80:G80" si="11">C81</f>
        <v>1907660.5</v>
      </c>
      <c r="D80" s="46">
        <f t="shared" si="11"/>
        <v>2200000</v>
      </c>
      <c r="E80" s="40">
        <f t="shared" si="11"/>
        <v>2275609.6000000001</v>
      </c>
      <c r="F80" s="40">
        <f t="shared" si="11"/>
        <v>2553729.7000000002</v>
      </c>
      <c r="G80" s="41">
        <f t="shared" si="11"/>
        <v>3079217.2</v>
      </c>
      <c r="H80" s="31"/>
      <c r="I80" s="25"/>
      <c r="J80" s="25"/>
    </row>
    <row r="81" spans="1:10" ht="31.5" x14ac:dyDescent="0.2">
      <c r="A81" s="15" t="s">
        <v>84</v>
      </c>
      <c r="B81" s="11" t="s">
        <v>135</v>
      </c>
      <c r="C81" s="36">
        <v>1907660.5</v>
      </c>
      <c r="D81" s="49">
        <v>2200000</v>
      </c>
      <c r="E81" s="36">
        <v>2275609.6000000001</v>
      </c>
      <c r="F81" s="36">
        <v>2553729.7000000002</v>
      </c>
      <c r="G81" s="36">
        <v>3079217.2</v>
      </c>
      <c r="H81" s="32"/>
      <c r="I81" s="25"/>
      <c r="J81" s="25"/>
    </row>
    <row r="82" spans="1:10" ht="31.5" x14ac:dyDescent="0.2">
      <c r="A82" s="21" t="s">
        <v>85</v>
      </c>
      <c r="B82" s="20" t="s">
        <v>14</v>
      </c>
      <c r="C82" s="40">
        <f t="shared" ref="C82:G82" si="12">C83+C84+C85</f>
        <v>6269708.2000000002</v>
      </c>
      <c r="D82" s="46">
        <f t="shared" si="12"/>
        <v>8227051</v>
      </c>
      <c r="E82" s="40">
        <f t="shared" si="12"/>
        <v>5663881.2000000002</v>
      </c>
      <c r="F82" s="40">
        <f t="shared" si="12"/>
        <v>5219899.2</v>
      </c>
      <c r="G82" s="41">
        <f t="shared" si="12"/>
        <v>5298626.0999999996</v>
      </c>
      <c r="H82" s="32"/>
      <c r="I82" s="25"/>
      <c r="J82" s="25"/>
    </row>
    <row r="83" spans="1:10" ht="47.25" x14ac:dyDescent="0.2">
      <c r="A83" s="15" t="s">
        <v>86</v>
      </c>
      <c r="B83" s="11" t="s">
        <v>134</v>
      </c>
      <c r="C83" s="36">
        <v>2892875</v>
      </c>
      <c r="D83" s="49">
        <v>3318492.4</v>
      </c>
      <c r="E83" s="36">
        <v>3411010.7</v>
      </c>
      <c r="F83" s="36">
        <v>3219629.6</v>
      </c>
      <c r="G83" s="36">
        <v>3108449.4</v>
      </c>
      <c r="H83" s="31"/>
      <c r="I83" s="25"/>
      <c r="J83" s="25"/>
    </row>
    <row r="84" spans="1:10" ht="15.75" x14ac:dyDescent="0.2">
      <c r="A84" s="15" t="s">
        <v>87</v>
      </c>
      <c r="B84" s="11" t="s">
        <v>133</v>
      </c>
      <c r="C84" s="36">
        <v>288539.5</v>
      </c>
      <c r="D84" s="49">
        <v>1171102.1000000001</v>
      </c>
      <c r="E84" s="36">
        <v>282309.3</v>
      </c>
      <c r="F84" s="36">
        <v>33593</v>
      </c>
      <c r="G84" s="36">
        <v>35190</v>
      </c>
      <c r="H84" s="31"/>
      <c r="I84" s="25"/>
      <c r="J84" s="25"/>
    </row>
    <row r="85" spans="1:10" ht="31.5" x14ac:dyDescent="0.2">
      <c r="A85" s="15" t="s">
        <v>88</v>
      </c>
      <c r="B85" s="11" t="s">
        <v>132</v>
      </c>
      <c r="C85" s="36">
        <v>3088293.7</v>
      </c>
      <c r="D85" s="49">
        <v>3737456.5</v>
      </c>
      <c r="E85" s="36">
        <v>1970561.2</v>
      </c>
      <c r="F85" s="36">
        <v>1966676.6</v>
      </c>
      <c r="G85" s="36">
        <v>2154986.7000000002</v>
      </c>
      <c r="H85" s="31"/>
      <c r="I85" s="25"/>
      <c r="J85" s="25"/>
    </row>
    <row r="86" spans="1:10" ht="15.75" x14ac:dyDescent="0.2">
      <c r="A86" s="53" t="s">
        <v>161</v>
      </c>
      <c r="B86" s="54"/>
      <c r="C86" s="44">
        <f>SUM(C7+C17+C20+C25+C36+C41+C46+C54+C57+C65+C71+C76+C80+C82)</f>
        <v>88203755.5</v>
      </c>
      <c r="D86" s="48">
        <f>SUM(D7+D17+D20+D25+D36+D41+D46+D54+D57+D65+D71+D76+D80+D82)</f>
        <v>107908166.99999999</v>
      </c>
      <c r="E86" s="44">
        <f>SUM(E7+E17+E20+E25+E36+E41+E46+E54+E57+E65+E71+E76+E80+E82)</f>
        <v>107425454.40000001</v>
      </c>
      <c r="F86" s="44">
        <f>SUM(F7+F17+F20+F25+F36+F41+F46+F54+F57+F65+F71+F76+F80+F82)</f>
        <v>108176568.40000001</v>
      </c>
      <c r="G86" s="45">
        <f>SUM(G7+G17+G20+G25+G36+G41+G46+G54+G57+G65+G71+G76+G80+G82)</f>
        <v>107735697</v>
      </c>
      <c r="H86" s="31"/>
      <c r="I86" s="25"/>
      <c r="J86" s="25"/>
    </row>
    <row r="87" spans="1:10" ht="30" customHeight="1" x14ac:dyDescent="0.25">
      <c r="A87" s="38" t="s">
        <v>169</v>
      </c>
      <c r="B87" s="39"/>
      <c r="H87" s="31"/>
      <c r="I87" s="25"/>
      <c r="J87" s="25"/>
    </row>
  </sheetData>
  <mergeCells count="7">
    <mergeCell ref="A1:G1"/>
    <mergeCell ref="C4:C5"/>
    <mergeCell ref="A86:B86"/>
    <mergeCell ref="B4:B5"/>
    <mergeCell ref="A4:A5"/>
    <mergeCell ref="E4:G4"/>
    <mergeCell ref="D4:D5"/>
  </mergeCells>
  <pageMargins left="0.31496062992125984" right="0.31496062992125984" top="0.55118110236220474" bottom="0.59055118110236227" header="0.59055118110236227" footer="0.51181102362204722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Хохлова Анна Юрьевна</cp:lastModifiedBy>
  <cp:lastPrinted>2019-10-08T12:26:10Z</cp:lastPrinted>
  <dcterms:created xsi:type="dcterms:W3CDTF">2009-04-17T07:03:32Z</dcterms:created>
  <dcterms:modified xsi:type="dcterms:W3CDTF">2019-10-08T12:28:12Z</dcterms:modified>
</cp:coreProperties>
</file>