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405" yWindow="0" windowWidth="15480" windowHeight="12600"/>
  </bookViews>
  <sheets>
    <sheet name="Лист1" sheetId="1" r:id="rId1"/>
  </sheets>
  <definedNames>
    <definedName name="_xlnm.Print_Titles" localSheetId="0">Лист1!$3:$4</definedName>
    <definedName name="_xlnm.Print_Area" localSheetId="0">Лист1!$A$1:$I$284</definedName>
  </definedNames>
  <calcPr calcId="145621"/>
</workbook>
</file>

<file path=xl/calcChain.xml><?xml version="1.0" encoding="utf-8"?>
<calcChain xmlns="http://schemas.openxmlformats.org/spreadsheetml/2006/main">
  <c r="E221" i="1" l="1"/>
  <c r="F221" i="1" s="1"/>
  <c r="E220" i="1"/>
  <c r="F220" i="1" s="1"/>
  <c r="E218" i="1"/>
  <c r="F218" i="1" s="1"/>
  <c r="E217" i="1"/>
  <c r="F217" i="1" s="1"/>
  <c r="E216" i="1"/>
  <c r="F216" i="1" s="1"/>
  <c r="E215" i="1"/>
  <c r="F215" i="1" s="1"/>
  <c r="E214" i="1"/>
  <c r="F214" i="1" s="1"/>
  <c r="E213" i="1"/>
  <c r="F213" i="1" s="1"/>
  <c r="E212" i="1"/>
  <c r="F212" i="1" s="1"/>
  <c r="E211" i="1"/>
  <c r="F211" i="1" s="1"/>
  <c r="E210" i="1"/>
  <c r="F210" i="1" s="1"/>
  <c r="E209" i="1"/>
  <c r="F209" i="1" s="1"/>
  <c r="E208" i="1"/>
  <c r="F208" i="1" s="1"/>
  <c r="D207" i="1"/>
  <c r="E207" i="1" s="1"/>
  <c r="F207" i="1" s="1"/>
  <c r="E206" i="1"/>
  <c r="F206" i="1" s="1"/>
  <c r="E205" i="1"/>
  <c r="F205" i="1" s="1"/>
  <c r="D204" i="1"/>
  <c r="E204" i="1" s="1"/>
  <c r="F204" i="1" s="1"/>
  <c r="E203" i="1"/>
  <c r="F203" i="1" s="1"/>
  <c r="E202" i="1"/>
  <c r="F202" i="1" s="1"/>
  <c r="E201" i="1"/>
  <c r="F201" i="1" s="1"/>
  <c r="E200" i="1"/>
  <c r="F200" i="1" s="1"/>
  <c r="E199" i="1"/>
  <c r="F199" i="1" s="1"/>
  <c r="E198" i="1"/>
  <c r="F198" i="1" s="1"/>
  <c r="E197" i="1"/>
  <c r="F197" i="1" s="1"/>
  <c r="E196" i="1"/>
  <c r="F196" i="1" s="1"/>
  <c r="I190" i="1" l="1"/>
  <c r="H190" i="1"/>
  <c r="G190" i="1"/>
  <c r="I189" i="1"/>
  <c r="H189" i="1"/>
  <c r="G189" i="1"/>
  <c r="G180" i="1"/>
  <c r="G177" i="1"/>
  <c r="I176" i="1"/>
  <c r="H176" i="1"/>
  <c r="G176" i="1"/>
  <c r="H79" i="1" l="1"/>
  <c r="I79" i="1"/>
  <c r="G79" i="1"/>
  <c r="I89" i="1"/>
  <c r="H89" i="1"/>
  <c r="G89" i="1"/>
  <c r="I66" i="1"/>
  <c r="H66" i="1"/>
  <c r="G66" i="1"/>
</calcChain>
</file>

<file path=xl/sharedStrings.xml><?xml version="1.0" encoding="utf-8"?>
<sst xmlns="http://schemas.openxmlformats.org/spreadsheetml/2006/main" count="816" uniqueCount="418">
  <si>
    <t xml:space="preserve">Сведения о планируемом объеме выполнения государственными бюджетными и автономными учреждениями государственных заданий на оказание государственных услуг (выполнение работ) и об объеме субсидий на финансовое обеспечение выполнения государственных заданий  </t>
  </si>
  <si>
    <t>№ п/п</t>
  </si>
  <si>
    <t>Наименование государственной услуги (работы)</t>
  </si>
  <si>
    <t>Единица измерения показателя объема (содержания) государственной услуги (работы)</t>
  </si>
  <si>
    <t>Объем оказанных государственных услуг (работ)</t>
  </si>
  <si>
    <t>Субсидия на выполнение государственных заданий (тыс.рублей)</t>
  </si>
  <si>
    <t>2018 год</t>
  </si>
  <si>
    <t>2019 год</t>
  </si>
  <si>
    <t xml:space="preserve">Управление делами Правительства Саратовской области
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</si>
  <si>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</si>
  <si>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</si>
  <si>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</si>
  <si>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</si>
  <si>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</si>
  <si>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</si>
  <si>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</si>
  <si>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</si>
  <si>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</si>
  <si>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</si>
  <si>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</si>
  <si>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</si>
  <si>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</si>
  <si>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</si>
  <si>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</si>
  <si>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Министерство экономического развития Саратовской области
</t>
  </si>
  <si>
    <t xml:space="preserve">Управление ветеринарии Правительства Саратовской области
</t>
  </si>
  <si>
    <t xml:space="preserve">Министерство сельского хозяйства Саратовской области
</t>
  </si>
  <si>
    <t xml:space="preserve">Комитет инвестиционной политики и имущественных отношений Саратовской области
</t>
  </si>
  <si>
    <t xml:space="preserve">Министерство природных ресурсов и экологии Саратовской области
</t>
  </si>
  <si>
    <t>Министерство образования Саратовской области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</si>
  <si>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</si>
  <si>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</si>
  <si>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</si>
  <si>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</si>
  <si>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</si>
  <si>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</si>
  <si>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</si>
  <si>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</si>
  <si>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</si>
  <si>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</si>
  <si>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</si>
  <si>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</si>
  <si>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 xml:space="preserve"> Министерство культуры Саратовской области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</si>
  <si>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</si>
  <si>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</si>
  <si>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</si>
  <si>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</si>
  <si>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</si>
  <si>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</si>
  <si>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</si>
  <si>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</si>
  <si>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</si>
  <si>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</si>
  <si>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</si>
  <si>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</si>
  <si>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</si>
  <si>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</si>
  <si>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</si>
  <si>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</si>
  <si>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</si>
  <si>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</si>
  <si>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</si>
  <si>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</si>
  <si>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</si>
  <si>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 xml:space="preserve">Министерство информации и печати Саратовской области
</t>
  </si>
  <si>
    <t>Министерство молодежной политики, спорта и туризма Саратовской области</t>
  </si>
  <si>
    <t xml:space="preserve">Управление по охране объектов культурного наследия Правительства Саратовской области
</t>
  </si>
  <si>
    <t xml:space="preserve"> Министерство здравоохранения  Саратовской области</t>
  </si>
  <si>
    <t>Министерство социального развития Саратовской области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</si>
  <si>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</si>
  <si>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</si>
  <si>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</si>
  <si>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</si>
  <si>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</si>
  <si>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</si>
  <si>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</si>
  <si>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</si>
  <si>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</si>
  <si>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</si>
  <si>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2020 год</t>
  </si>
  <si>
    <t xml:space="preserve">Министерство финансов Саратовской области
</t>
  </si>
  <si>
    <t>Содержание (эксплуатация) имущества, находящегося в государственной (муниципальной) собственности</t>
  </si>
  <si>
    <t>Оказание информационных услуг на основе архивных документов</t>
  </si>
  <si>
    <t xml:space="preserve"> количество исполненных запросов </t>
  </si>
  <si>
    <t>Обеспечение доступа к архивным документам (копиям и справочно-поисковым средствам к ним)</t>
  </si>
  <si>
    <t>количество посещений читального зала</t>
  </si>
  <si>
    <t>количество участников мероприятий, проводимых архивом в качестве головной организации</t>
  </si>
  <si>
    <t>Обеспечение сохранности и учет архивных документов</t>
  </si>
  <si>
    <t>Комплектование архивными документами</t>
  </si>
  <si>
    <t>оъем документов по личному составу, принятых на хранение</t>
  </si>
  <si>
    <t xml:space="preserve">Предоставление консультационной помощи в рамках государственной аграрной политики и методических услуг </t>
  </si>
  <si>
    <t>количество отчетов, составленных по результатам услуги (подготовка документов на право получения субсидий)</t>
  </si>
  <si>
    <t>Поддержка выставочной деятельности</t>
  </si>
  <si>
    <t>кличество юридических лиц, обратившихся за услугой</t>
  </si>
  <si>
    <t>Ведение информационных ресурсов и баз данных</t>
  </si>
  <si>
    <t>количество информационных ресурсов и баз данных (обслуживание и сопровождение ГИС АПК)</t>
  </si>
  <si>
    <t>количество отчетов (сбор, обработка и представление оперативной информации)</t>
  </si>
  <si>
    <t>Осуществление издательской деятельности</t>
  </si>
  <si>
    <t xml:space="preserve">Оказание имущественной поддержки субъектам малого и среднего предпринимательства в виде передачи в пользование государственного имущества на льготных условиях  </t>
  </si>
  <si>
    <t>эксплуатируемая площадь административных зданий, тыс. кв. м.</t>
  </si>
  <si>
    <t>эксплуатируемая площадь всего (в том числе прилегающей территории), тыс. кв. м.</t>
  </si>
  <si>
    <t xml:space="preserve">объем хранимых документов </t>
  </si>
  <si>
    <t xml:space="preserve">объем документов, принятых на постоянное хранение </t>
  </si>
  <si>
    <t xml:space="preserve">количество проведенных консультаций </t>
  </si>
  <si>
    <t>количество отчетов, составленных по результатам услуги (подготовка информационных материалов (брошюры, буклеты, листовки и т.д.)</t>
  </si>
  <si>
    <t>количество отчетов, составленных по результатам услуги (подготовка материала и создание презентаций в печатном и электронном виде)</t>
  </si>
  <si>
    <t>количество субъектов среднего предпринимательства, обратившихся за услугой</t>
  </si>
  <si>
    <t>количество номеров (выпуск газеты)</t>
  </si>
  <si>
    <t>Реализация основных общеобразовательных программ дошкольного образования</t>
  </si>
  <si>
    <t>Присмотр и уход</t>
  </si>
  <si>
    <t>Реализация основных общеобразовательных программ среднего общего образования</t>
  </si>
  <si>
    <t>Присмотр и уход (ГПД)</t>
  </si>
  <si>
    <t>Реализация дополнительных общеразвивающих программ</t>
  </si>
  <si>
    <t>человеко-часов</t>
  </si>
  <si>
    <t>Реализация дополнительных общеразвивающих программ(ОВЗ)</t>
  </si>
  <si>
    <t>Психолого-педагогическое консультирование обучающихся, их родителей (законных представителей) и педагогических работников</t>
  </si>
  <si>
    <t>Коррекционно-развивающая, компенсирующая и логопедическая помощь обучающимся</t>
  </si>
  <si>
    <t>Содержание детей</t>
  </si>
  <si>
    <t>Оказание 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</t>
  </si>
  <si>
    <t>Подготовка граждан, выразивших желание принять детей-сирот и детей, оставшихся без попечения родителей, на семейные формы устройства</t>
  </si>
  <si>
    <t>Оказание консультативной, психологической, педагогической, юридической, социальной и иной помощи лицам, усыновившим (удочерившим) или принявшим под опеку (попечительство) ребенка</t>
  </si>
  <si>
    <t>Содействие устройству детей на воспитание в семью</t>
  </si>
  <si>
    <t>Содержание и воспитание детей-сирот и детей, оставшихся без попечения родителей, детей, находящихся в трудной жизненной ситуации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</si>
  <si>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</si>
  <si>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Организация отдыха детей и молодежи</t>
  </si>
  <si>
    <t>Психолого-медико-педагогическое обследование детей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</si>
  <si>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</si>
  <si>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начального общего образования (ОВЗ)</t>
  </si>
  <si>
    <t>Реализация основных общеобразовательных программ основного общего образования (ОВЗ)</t>
  </si>
  <si>
    <t>Реализация основных общеобразовательных программ основного общего образования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</si>
  <si>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</si>
  <si>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Реализация дополнительных профессиональных программ повышения квалификации (Очная)</t>
  </si>
  <si>
    <t>Реализация дополнительных профессиональных программ повышения квалификации (Очно-заочная)</t>
  </si>
  <si>
    <t>Реализация дополнительных профессиональных программ повышения квалификации (Очно-заочная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</si>
  <si>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</si>
  <si>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(Очная с применением сетевой формы реализации)</t>
  </si>
  <si>
    <t>Методическое обеспечение образовательной деятельности</t>
  </si>
  <si>
    <t>Проведение экспертизы научных, научно-технических программ и проектов, инновационных проектов по фундаментальным, прикладным научным исследованиям, экспериментальным разработкам</t>
  </si>
  <si>
    <t>Оценка качества образования</t>
  </si>
  <si>
    <t xml:space="preserve">единицы </t>
  </si>
  <si>
    <t>Информационно-технологическое обеспечение управления системой образования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</si>
  <si>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 (обучающиеся с ограниченными возможностями здоровья (ОВЗ)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</si>
  <si>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</si>
  <si>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</si>
  <si>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</si>
  <si>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(очная-заочная)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</si>
  <si>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</si>
  <si>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</si>
  <si>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</si>
  <si>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</si>
  <si>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(очное- заочное)</t>
  </si>
  <si>
    <t>количество субъектов малого и среднего предпринимательства, получивших услугу в виде передачи в пользование государст-венного имущества на льготных условиях</t>
  </si>
  <si>
    <t>человек</t>
  </si>
  <si>
    <t>машино-часы работы автомобилей</t>
  </si>
  <si>
    <t>тыс.кв.м.</t>
  </si>
  <si>
    <t>единица</t>
  </si>
  <si>
    <r>
      <rPr>
        <sz val="12"/>
        <color theme="1"/>
        <rFont val="Times New Roman"/>
        <family val="1"/>
        <charset val="204"/>
      </rPr>
      <t>Предупреждение возникновения и распространения лесных пожаров, включая территорию ООПТ</t>
    </r>
    <r>
      <rPr>
        <u/>
        <sz val="12"/>
        <color theme="1"/>
        <rFont val="Times New Roman"/>
        <family val="1"/>
        <charset val="204"/>
      </rPr>
      <t xml:space="preserve">
</t>
    </r>
  </si>
  <si>
    <t>-</t>
  </si>
  <si>
    <t xml:space="preserve"> в том числе:</t>
  </si>
  <si>
    <t>Эксплуатация лесных дорог предназначенных для охраны лесов от пожаров</t>
  </si>
  <si>
    <t>км</t>
  </si>
  <si>
    <t>Устройство противопожарных минерализованных полос</t>
  </si>
  <si>
    <t>Организация обустройства и эксплуатации пожарных наблюдательных пунктов (вышек, мачт, павильонов и других наблюдательных пунктов), пунктов сосредоточения противопожарного инвентаря.</t>
  </si>
  <si>
    <t>единиц</t>
  </si>
  <si>
    <t>га</t>
  </si>
  <si>
    <t>Прочистка и обновление противопожарных минерализованных полос</t>
  </si>
  <si>
    <t>Эксплуатация пожарных водоемов и подъездов к источникам водоснабжения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</si>
  <si>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</t>
  </si>
  <si>
    <t>Установка и размещение стендов, знаков и указателей, содержащих информацию о мерах пожарной безопасности в лесах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</si>
  <si>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средств; осуществление функций специализированной диспетчерской службы.</t>
  </si>
  <si>
    <t>Проведение профилактического контролируемого противопожарного выжигания хвороста, лесной подстилки, сухой травы и других лесных горючих материалов</t>
  </si>
  <si>
    <t xml:space="preserve">Предупреждение возникновения и распространения лесных пожаров, включая территорию ООПТ (обеспечение готовности к действиям сил и средств, предназначенных для предупреждения и ликвидации чрезвычайных ситуаций в лесах, возникших вследствие лесных пожаров)
</t>
  </si>
  <si>
    <t>единиц (групп)</t>
  </si>
  <si>
    <t xml:space="preserve">Осуществление лесовосстановления и лесоразведения
</t>
  </si>
  <si>
    <t>искусственное лесовосстановление</t>
  </si>
  <si>
    <t>содействие естественному возобновлению</t>
  </si>
  <si>
    <t xml:space="preserve">комбинированное лесовосстановление </t>
  </si>
  <si>
    <t xml:space="preserve">проведение агротехнического ухода за лесными культурами </t>
  </si>
  <si>
    <t>дополнение лесных культур</t>
  </si>
  <si>
    <t>подготовка почвы под лесные культуры</t>
  </si>
  <si>
    <t xml:space="preserve">Проведение ухода за лесами </t>
  </si>
  <si>
    <t>м3</t>
  </si>
  <si>
    <t xml:space="preserve">Осуществление охраны природных территорий в целях сохранения биологического разнообразия и поддержания в естественном состоянии охраняемых природных комплексов и объектов
</t>
  </si>
  <si>
    <t xml:space="preserve">Выполнение работ по лесному семеноводству
</t>
  </si>
  <si>
    <t>кг</t>
  </si>
  <si>
    <t xml:space="preserve">Проведение ухода за лесами
</t>
  </si>
  <si>
    <t xml:space="preserve">Создание условий для регулируемого туризма и отдыха
</t>
  </si>
  <si>
    <t xml:space="preserve">Тушение лесных пожаров
</t>
  </si>
  <si>
    <t>га (по факту)</t>
  </si>
  <si>
    <t>Профилактика возникновения очагов вредных организмов</t>
  </si>
  <si>
    <t xml:space="preserve">Выполнение работ по отводу лесосек
</t>
  </si>
  <si>
    <t>тыс.га</t>
  </si>
  <si>
    <t>создание и выделение объектов лесного семеноводства (лесосеменных плантаций, постоянных лесосеменных участков и подобных объектов)</t>
  </si>
  <si>
    <t>уход за объектами лесного семеноводства</t>
  </si>
  <si>
    <t>хранение семян лесных растений</t>
  </si>
  <si>
    <t>выращивание (производство) посадочного материала лесных растений</t>
  </si>
  <si>
    <t xml:space="preserve">Локализация и ликвидация очагов вредных организмов 
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</si>
  <si>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</si>
  <si>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 388 899,7</t>
  </si>
  <si>
    <t> 403 413,7</t>
  </si>
  <si>
    <t>количество услуг</t>
  </si>
  <si>
    <t>Библиографическая обработка документов и создание каталогов</t>
  </si>
  <si>
    <t>Библиотечное, библиографическое и информационное обслуживание пользователей библиотеки</t>
  </si>
  <si>
    <t>Организация деятельности клубных формирований и формирований самодеятельного народного творчества</t>
  </si>
  <si>
    <t>Организация и проведение культурно-массовых мероприятий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</si>
  <si>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</si>
  <si>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Показ (организация показа) концертов и концертных программ</t>
  </si>
  <si>
    <t>Показ (организация показа) спектаклей (театральных постановок)</t>
  </si>
  <si>
    <t>Прокат кино и видеофильмов</t>
  </si>
  <si>
    <t>Публичный показ музейных предметов, музейных коллекций</t>
  </si>
  <si>
    <t>человек-час</t>
  </si>
  <si>
    <t>Реализация дополнительных предпрофессиональных программ в области искусств</t>
  </si>
  <si>
    <t>Реализация дополнительных профессиональных программ повышения квалификации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</si>
  <si>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</si>
  <si>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Создание концертов и концертных программ</t>
  </si>
  <si>
    <t>Создание спектаклей</t>
  </si>
  <si>
    <t>Создание экспозиций (выставок) музеев, организация выездных выставок</t>
  </si>
  <si>
    <t>Формирование, учет, изучение, обеспечение физического сохранения и безопасности музейных предметов, музейных коллекций</t>
  </si>
  <si>
    <t>Формирование, учет, изучение, обеспечение физического сохранения и безопасности фондов библиотек, включая оцифровку фондов</t>
  </si>
  <si>
    <t>Показ кинофильмов</t>
  </si>
  <si>
    <t>Публичный показ музейных предметов, музейных коллекций (бесплатно)</t>
  </si>
  <si>
    <t>Размещение нормативных правовых актов органов государственной власти области в газете «Саратовская областная газета «Регион 64», подлежащих официальному опубликованию за счет средств областного бюджета.</t>
  </si>
  <si>
    <t>кв.см</t>
  </si>
  <si>
    <t>Размещение нормативных правовых актов органов государственной власти области в сборнике «Собрание законодательства Саратовской области», издание сборника.</t>
  </si>
  <si>
    <t xml:space="preserve">условный печатный лист </t>
  </si>
  <si>
    <t>Размещение официальной информации в газете «Саратовская областная газета «Регион 64».</t>
  </si>
  <si>
    <t>Размещение нормативных правовых актов органов государственной власти области в сетевом издании «Новости Саратовской губернии», подлежащих официальному опубликованию за счет средств областного бюджета.</t>
  </si>
  <si>
    <t xml:space="preserve">страница PDF формата </t>
  </si>
  <si>
    <t>Размещение официальной информации в сетевых изданиях «Новости Саратовской губернии» и «Регион 64».</t>
  </si>
  <si>
    <t>публикация</t>
  </si>
  <si>
    <t>Издание (осуществление выпуска в электронном виде и распространение) литературно-художественного журнала «Волга-XXI век» в целях комплектования библиотечных фондов библиотек области.</t>
  </si>
  <si>
    <t>штук</t>
  </si>
  <si>
    <t>проб</t>
  </si>
  <si>
    <t>Оформление и выдача ветеринарных сопроводительных документов</t>
  </si>
  <si>
    <t>оформление документации, штук</t>
  </si>
  <si>
    <t>лабораторных исследований</t>
  </si>
  <si>
    <t>Проведение 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</t>
  </si>
  <si>
    <t>диагностические мероприятия,штук</t>
  </si>
  <si>
    <t>количество вакцинаций</t>
  </si>
  <si>
    <t>Учет, хранение ветеринарных сопроводительных документов</t>
  </si>
  <si>
    <t>Спортивная подготовка по олимпийским видам спорта</t>
  </si>
  <si>
    <t>Спортивная подготовка по неолимпийским видам спорта</t>
  </si>
  <si>
    <t>Организация и обеспечение подготовки спортивного резерва</t>
  </si>
  <si>
    <t>Обеспечение доступа к спортивным объектам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</si>
  <si>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</si>
  <si>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гражданской активности и формирование здорового образа жизни</t>
  </si>
  <si>
    <t>Спортивная подготовка по спорту лиц с поражением ОДА</t>
  </si>
  <si>
    <t>Спортивная подготовка по спорту лиц с интеллектуальными нарушениями</t>
  </si>
  <si>
    <t>Спортивная подготовка по спорту глухих</t>
  </si>
  <si>
    <t>Спортивная подготовка по спорту слепых</t>
  </si>
  <si>
    <t>Организация мероприятий по подготовке сборных команд области</t>
  </si>
  <si>
    <t>Организация и проведение официальных физкультурных (физкультурно-оздоровительных) мероприятий</t>
  </si>
  <si>
    <t>Оказание туристско-информационных услуг</t>
  </si>
  <si>
    <t>Реализация основных профессиональных программ среднего профессионального образования-программ подготовки специалистов среднего звена на базе   основного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</si>
  <si>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>Реализация основных профессиональных программ среднего профессионального образования-программ подготовки специалистов среднего звена на базе   среднего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</si>
  <si>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>Организация и проведение физкультурных и спортивных мероприятий в рамках Всероссийского физкультурно-спортивного комплекса «Готов к труду и обороне (ГТО)»</t>
  </si>
  <si>
    <t>количество мероприятий (шт.)</t>
  </si>
  <si>
    <t>человек/день</t>
  </si>
  <si>
    <t>Первичная медико-санитарная помощь, не включенная в базовую программу обязательного медицинского страхования (первичная медико-санитарная помощь, в части диагностики и лечения - психотерапия)</t>
  </si>
  <si>
    <t>Оказание информационных услуг на основе архивных документов (по тематическим запросам)</t>
  </si>
  <si>
    <t>Оказание информационных услуг на основе архивных документов (по социально-правовым запросам)</t>
  </si>
  <si>
    <t>Реализация информационных мероприятий, публикаторских и выставочных проектов на основе архивных документов</t>
  </si>
  <si>
    <t>Защита сведений, составляющих государственную тайну, других охраняемых законом тайн, содержащихся в архивных документах, и организация в установленном порядке их рассекречивания</t>
  </si>
  <si>
    <t>Описание архивных документов, создание справочно-поисковых средств к ним, подготовка справочно-информационных изданий о составе и содержании архивных фондов</t>
  </si>
  <si>
    <t>Обеспечение доступа к архивным документам (копиям) и справочно-поисковым средствам к ним</t>
  </si>
  <si>
    <t>число обращений</t>
  </si>
  <si>
    <t>количество исполненных заявок</t>
  </si>
  <si>
    <t>объем документов, принятых на постоянное хранение</t>
  </si>
  <si>
    <t>объем хранимых документов</t>
  </si>
  <si>
    <t>количество дел (документов), подготовленных к рассекречиванию</t>
  </si>
  <si>
    <t>Взаимодействие с организациями - источниками комплектования</t>
  </si>
  <si>
    <t>количество проведенных мероприятий</t>
  </si>
  <si>
    <t>объем документов</t>
  </si>
  <si>
    <t>Социально - бытовые услуги</t>
  </si>
  <si>
    <t>Социально-медицинские услуги</t>
  </si>
  <si>
    <t>Социально – педагогические услуги</t>
  </si>
  <si>
    <t>Социально – правовые услуги</t>
  </si>
  <si>
    <t>Социально – психологические услуги</t>
  </si>
  <si>
    <t>Социально – трудовые  услуги</t>
  </si>
  <si>
    <t>Услуги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</si>
  <si>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 xml:space="preserve">Срочные социальные услуги 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</si>
  <si>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 (мероприятия/человек)</t>
  </si>
  <si>
    <t>мероприятия/человек</t>
  </si>
  <si>
    <t xml:space="preserve">Организация ритуальных услуг и содержания мест захоронения </t>
  </si>
  <si>
    <t>Санаторно-курортное лечение</t>
  </si>
  <si>
    <t>Реализация основных профессиональных образовательных программ профессиональной подготовки по профессиям рабочих должностям служащих</t>
  </si>
  <si>
    <t>Реализация дополнительных развивающих программ</t>
  </si>
  <si>
    <t>59.</t>
  </si>
  <si>
    <t>60.</t>
  </si>
  <si>
    <t>61.</t>
  </si>
  <si>
    <t>62.</t>
  </si>
  <si>
    <t>Спортивная подготовка по спорту лиц с интел. нарушениями легкая атлетика (этап нач. подготовки)</t>
  </si>
  <si>
    <t>Спортивная подготовка по спорту лиц с интел. нарушениями легкая атлетика (трен.этап)</t>
  </si>
  <si>
    <t>Спортивная подготовка по спорту лиц с интел. нарушениями плавание (этап нач. подготовки)</t>
  </si>
  <si>
    <t xml:space="preserve">Спортивная подготовка по спорту лиц с интел. нарушениями наст. теннис (трен.этап </t>
  </si>
  <si>
    <t>Спортивная подготовка по спорту лиц с интел. нарушениями наст. теннис (трен.этап нач</t>
  </si>
  <si>
    <t>Спортивная подготовка по спорту слепых дзюдо (этап нач. подготовки)</t>
  </si>
  <si>
    <t>Спортивная подготовка по спорту слепых дзюдо  (трен.этап)</t>
  </si>
  <si>
    <t>Спортивная подготовка по спорту слепых плавание  (этап высшего.спорт.мастерства)</t>
  </si>
  <si>
    <t>Спортивная подготовка по спорту слепых плавание  (этап начальной подготовки)</t>
  </si>
  <si>
    <t>Спортивная подготовка по спорту слепых легкая атлетика (этап нач. подготовки)</t>
  </si>
  <si>
    <t>Проведение занятий физкультурно-спортивной направленности по месту проживания граждан</t>
  </si>
  <si>
    <t>Обеспечение участия в официальных физкул.мер. (муниципальные)</t>
  </si>
  <si>
    <t>Обеспечение участия в официальных физкул.мер. (региональные)</t>
  </si>
  <si>
    <t>Обеспечение участия в официальных физкул.мер. (всероссийские)</t>
  </si>
  <si>
    <t>Спортивная подготовка по спорту лиц с ПОДа пулевая стрельба этап высшего спорт.мастерства</t>
  </si>
  <si>
    <t>Спортивная подготовка по спорту лиц с ПОДа пулевая стрельба этрен.этап</t>
  </si>
  <si>
    <t>Спортивная подготовка по спорту лиц с ПОДа пулевая стрельба этап спорт.совершенствования</t>
  </si>
  <si>
    <t>Спортивная подготовка по спорту лиц с ПОДа пулевая стрельба этап нач.подготовки</t>
  </si>
  <si>
    <t xml:space="preserve">Спортивная подготовка по спорту лиц с ПОДа бочча этап спорт. совершенствования </t>
  </si>
  <si>
    <t>Спортивная подготовка по спорту лиц с ПОДа бочча этап начальной подготовки</t>
  </si>
  <si>
    <t>Спортивная подготовка по спорту лиц с ПОДа настольный тенис этап высшего спорт.мастерства</t>
  </si>
  <si>
    <t>Спортивная подготовка по спорту лиц с ПОДа настольный тенис этап спорт.совершенствования</t>
  </si>
  <si>
    <t>Спортивная подготовка по спорту лиц с ПОДа настольный тенис трен.этап</t>
  </si>
  <si>
    <t>Спортивная подготовка по спорту лиц с ПОДа настольный тенис этап начальной подготовки</t>
  </si>
  <si>
    <t>Спортивная подготовка по спорту лиц с ПОДа плавание этап высшего спорт.мастерства</t>
  </si>
  <si>
    <t xml:space="preserve">Спортивная подготовка по спорту лиц с ПОДа плавание трен.этап </t>
  </si>
  <si>
    <t>Спортивная подготовка по спорту лиц с ПОДа плавание этап соверш. спорт.мастерства</t>
  </si>
  <si>
    <t>Спортивная подготовка по спорту лиц с ПОДа плавание этап нач.подготовки</t>
  </si>
  <si>
    <t>Спортивная подготовка по спрорту глухих пулевая стрельба этап высшего спорт.мастерства</t>
  </si>
  <si>
    <t>Спортивная подготовка по спорту лиц с ПОДа легкая атлетика этап.начальной подготовки</t>
  </si>
  <si>
    <t>Спортивная подготовка по спорту лиц с ПОДа легкая атлетика трен.этап</t>
  </si>
  <si>
    <t xml:space="preserve">Спортивная подготовка по спорту лиц с ПОДа легкая атлетика этап спорт.совершенст. </t>
  </si>
  <si>
    <t>Спортивная подготовка по спрорту глухих плавание  этап высшего спортив. Мастерства</t>
  </si>
  <si>
    <t>Спортивная подготовка по спрорту глухих настольный теннис этап начальной подготовки</t>
  </si>
  <si>
    <t>Спортивная подготовка по спрорту глухих настольный теннис этап трен. Этап</t>
  </si>
  <si>
    <t>Спортивная подготовка по спрорту глухих греко-римская борьба  трен. Этап</t>
  </si>
  <si>
    <t>Спортивная подготовка по спрорту глухих пулевая стрельба  Этап начальной подготовки</t>
  </si>
  <si>
    <t xml:space="preserve">Спортивная подготовка по спрорту глухих пулевая стрельба трен.этап </t>
  </si>
  <si>
    <t>Спортивная подготовка по спрорту глухих пулевая стрельба  Этап спорт.совершенст.</t>
  </si>
  <si>
    <t>Спортивная подготовка по спорту слепых легкая атлетика (трен.этап)</t>
  </si>
  <si>
    <t>Спортивная подготовка по спрорту глухих легкая атлетика этап нач.подготовки</t>
  </si>
  <si>
    <t xml:space="preserve">Спортивная подготовка по спрорту глухих легкая атлетика   трен.этап </t>
  </si>
  <si>
    <t>Спортивная подготовка по спрорту глухих плавание   этап нач.подготовки</t>
  </si>
  <si>
    <t>Спортивная подготовка по спрорту глухих плавание   трен.этап</t>
  </si>
  <si>
    <t>Спортивная подготовка по спрорту глухих плавание  этап соверш.спортив. Мастерства</t>
  </si>
  <si>
    <t>28 690/     122 214</t>
  </si>
  <si>
    <t>28 690/      122 214</t>
  </si>
  <si>
    <t>количество обучающихся</t>
  </si>
  <si>
    <t>количество человеко-часов</t>
  </si>
  <si>
    <t>число посещений:</t>
  </si>
  <si>
    <t xml:space="preserve"> число обращений:</t>
  </si>
  <si>
    <t xml:space="preserve"> число посещений</t>
  </si>
  <si>
    <t>число пациенто-дней</t>
  </si>
  <si>
    <t xml:space="preserve"> число пациентов</t>
  </si>
  <si>
    <t>количество койко-дней</t>
  </si>
  <si>
    <t>количество полетных часов</t>
  </si>
  <si>
    <t>Первичная медико-санитарная помощь (число пациентов)</t>
  </si>
  <si>
    <t>Медицинская реабилитация при заболеваниях, не входящих в базовую программу ОМС (число посещений)</t>
  </si>
  <si>
    <t>число посещений</t>
  </si>
  <si>
    <t>количество мероприятий</t>
  </si>
  <si>
    <t>количество выполненных работ</t>
  </si>
  <si>
    <t xml:space="preserve"> в перерасчете на 1 литр цельной крови</t>
  </si>
  <si>
    <t xml:space="preserve"> количество мероприятий</t>
  </si>
  <si>
    <t>отчет</t>
  </si>
  <si>
    <t>килограмм</t>
  </si>
  <si>
    <t xml:space="preserve"> квадратный метр</t>
  </si>
  <si>
    <t>количество освидетельствований</t>
  </si>
  <si>
    <t xml:space="preserve"> количество исследований</t>
  </si>
  <si>
    <t>количество экспертиз</t>
  </si>
  <si>
    <t xml:space="preserve"> отчет</t>
  </si>
  <si>
    <t>Реализация основных профессиональных образовательных программ среднего профессионального образования –  программ подготовки специалистов среднего звена</t>
  </si>
  <si>
    <t>Реализация дополнительных профессиональных образовательных программ повышения квалификации</t>
  </si>
  <si>
    <t>Выполнение работ по сохранению, использованию, популя ризации и государственной охране объектов культурного наследия (памятников истории и культуры), находящихся на территории области</t>
  </si>
  <si>
    <t xml:space="preserve">Первичная медико-санитарная помощь, не включенная в базовую программу обязательного медицинского страхования </t>
  </si>
  <si>
    <t>Первичная медико-санитарная помощь, не включенная в базовую программу обязательного медицинского страхования (число обращений):</t>
  </si>
  <si>
    <t>Паллиативная медицинская помощь (число посещений)</t>
  </si>
  <si>
    <t>Первичная медико-санитарная помощь, не включенная в базовую программу обязательного медицинского страхования (число пациенто-дней)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</si>
  <si>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 (число пациенто-дней)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</si>
  <si>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 (число пациентов)</t>
  </si>
  <si>
    <t>Паллиативная медицинская помощь (количество койко-дней)</t>
  </si>
  <si>
    <t>Санаторно-курортное лечение (количество койко-дней)</t>
  </si>
  <si>
    <t>Организация круглосуточного приема, содержания, выхаживания и воспитания детей (количество койко-дней)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</si>
  <si>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 (количество полетных часов)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</si>
  <si>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 (число пациентов)</t>
  </si>
  <si>
    <t>Обеспечение мероприятий, направленных на охрану и укрепление здоровья (количество мероприятий)</t>
  </si>
  <si>
    <t>Оказание медицинской помощи при проведении официальных физкультурных, спортивных и массово спортивно-зрелищных мероприятий в соответствии с распорядительными документами субъекта Российской Федерации (количество выполненных работ)</t>
  </si>
  <si>
    <t>Заготовка, хранение, транспортировка и обеспечение безопасности донорской крови и ее компонентов (условная единица продукта, переработки (в перерасчете на 1 литр цельной крови)</t>
  </si>
  <si>
    <t>Работы по профилактике неинфекционных заболеваний, формированию здорового образа жизни и санитарно-гигиеническому просвещению населения (количество мероприятий)</t>
  </si>
  <si>
    <t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(вес обработанных в дезинфекционных камерах вещей из очага (килограмм)</t>
  </si>
  <si>
    <t>Формирование, освежение, выпуск и содержание (обслуживание) резерва лекарственных средств для медицинского применения и медицинских изделий (отчет)</t>
  </si>
  <si>
    <t>Обеспечение готовности к своевременному и эффективному оказанию медицинской помощи, ликвидации эпидемических очагов при стихийных бедствиях, авариях, катастрофах и эпидемиях и ликвидация медико-санитарных последствий чрезвычайных ситуаций в Российской Федерации и за рубежом (отчет)</t>
  </si>
  <si>
    <t>Судебно-психиатрическая экспертиза (количество экспертиз)</t>
  </si>
  <si>
    <t>Судебно-медицинская экспертиза (количество исследований)</t>
  </si>
  <si>
    <t>Медицинское освидетельствование на состояние опьянения (алкогольного, наркотического или иного токсического) (количество освидетельствований)</t>
  </si>
  <si>
    <t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(площадь обработанных очагов (квадратный метр)</t>
  </si>
  <si>
    <t>количество отчетов (сопровождение сайта государственного бюджетного учреждения Саратовской области «Информационно-консультационная служба агропромышленного комплекса Саратовской области» www.saratovagro.ru)</t>
  </si>
  <si>
    <t>Реализация основных профессиональных образовательных программ среднего профессионального образования в области искусств, интегрированные с образовательными программами основного общего образования, по укрупненной группе направлений подготовки и специальностей (профессий) «52.00.00 СЦЕНИЧЕСКИЕ ИСКУССТВА И ЛИТЕРАТУРНОЕ ТВОРЧЕСТВО»</t>
  </si>
  <si>
    <t>количество отчетов (размещение информа-ции на сайте государственного бюджетного учреждения Саратовской области «Информационно-консультационная служба агропро-мышленного комплекса Саратовской области» по результатам мониторинга цен на основные виды сельскохозяйственного сырья и продовольствия в Саратовской области и регионах Приволжского федерального округа)</t>
  </si>
  <si>
    <t>Проведение прикладных научных исследований</t>
  </si>
  <si>
    <t>шт</t>
  </si>
  <si>
    <t>Сбор, обработка, систематизация и накопление информации  при определении кадастровой стоимости</t>
  </si>
  <si>
    <t xml:space="preserve">Представление  в федеральный орган исполнительной власти, осуществляющий государственный кадастровый учет и государственную регистрацию прав, информации о данных рынка недвижимости </t>
  </si>
  <si>
    <t>Хранение копий отчетов и документов, формируемых в ходе определения кадастровой стоимости</t>
  </si>
  <si>
    <t>Хранение копий документов и материалов, использованных при определении кадастровой стоимости</t>
  </si>
  <si>
    <t>Рассмотрение обращений, связанных с наличием ошибок, допущенных при определении кадастровой стоимости</t>
  </si>
  <si>
    <t>Разъяснение результатов определения кадастровой стоимости</t>
  </si>
  <si>
    <t>Представление копий хранящихся отчетов и документов, сформированных в ходе определения кадастровой стоимости, а так же документов и  материалов, которые использовались при определении уполномоченным государственным органам по их требованию</t>
  </si>
  <si>
    <t>Представление в федеральный орган исполнительной власти, осуществляющий государственный кадастровый учет и государственную регистрацию прав, информации, необходимой для ведения Единого государственного реестра недвижимости</t>
  </si>
  <si>
    <t>Предоставление сведений о кадастровой стоимости объектов недвижимости</t>
  </si>
  <si>
    <t>Определение кадастровой стоимости объектов недвижимости в соответствии со статьей 16 Федерального закона от 03.07.2016 № 237-ФЗ «О государственной кадастровой оценке»</t>
  </si>
  <si>
    <t>Определение кадастровой стоимости объектов недвижимости в соответствии со статьей 14 Федерального закона от 03.07.2016 № 237-ФЗ «О государственной кадастровой оценке»</t>
  </si>
  <si>
    <t>Предоставление архивных справок, архивных копий, архивных выписок, информационных писем, связанных с реализацией законных прав и свобод граждан и исполнением государственными органами и органами местного самоуправления своих полномочий</t>
  </si>
  <si>
    <t>количество категорий объектов, по которым необходимо представлять сведения</t>
  </si>
  <si>
    <t>количество муниципальных районов, по которым потребуется обеспечение сохранности и учета</t>
  </si>
  <si>
    <t>количество муниципальных районов, по которым может потребоваться предоставление справок</t>
  </si>
  <si>
    <t>количество категорий объектов, по которым будет осуществляться определение кадастровой стоимости в соответствии со статьей 14 Федерального закона от 03.07.2016 № 237-ФЗ «О государственной кадастровой оценке»</t>
  </si>
  <si>
    <t>количество категорий объектов, по которым будет осуществляться определение кадастровой стоимости в соответствии со статьей 16 Федерального закона от 03.07.2016 № 237-ФЗ «О государственной кадастровой оценке»</t>
  </si>
  <si>
    <t>количество категорий объектов недвижимости,  по которым необходимо представление информации</t>
  </si>
  <si>
    <t>количество категорий объектов недвижимости, по которым может поступить запрос о представлении документов</t>
  </si>
  <si>
    <t>количество категорий объектов недвижимости, по которым могут быть даны разъяснения</t>
  </si>
  <si>
    <t>количество категорий объектов недвижимости, по которым могут поступить обращения</t>
  </si>
  <si>
    <t>количество категорий объектов недвижимости, по которым хранятся копии документов и материалов</t>
  </si>
  <si>
    <t>количество категорий объектов недвижимости, подлежащих обработке</t>
  </si>
  <si>
    <t>количество категорий объектов недвижимости, по которым хранятся копии отчетов и документов</t>
  </si>
  <si>
    <t>количество категорий объектов недвижимости, по которым должна представляться информация</t>
  </si>
  <si>
    <t>Проведение анализа и оценки эффективности формирования (планирования) и исполнения бюджетов различного уровня</t>
  </si>
  <si>
    <t>Количество научно-исследова-тельских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</si>
</sst>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5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164" fontId="0" fillId="0" borderId="0" xfId="0" applyNumberFormat="1"/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wrapText="1"/>
    </xf>
    <xf numFmtId="1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164" fontId="0" fillId="0" borderId="0" xfId="0" applyNumberFormat="1"/>
    <xf numFmtId="164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vertical="top" wrapText="1"/>
    </xf>
    <xf numFmtId="165" fontId="0" fillId="0" borderId="0" xfId="0" applyNumberFormat="1"/>
    <xf numFmtId="0" fontId="3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 applyProtection="1">
      <alignment vertical="top" wrapText="1"/>
      <protection hidden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3" fontId="3" fillId="0" borderId="0" xfId="0" applyNumberFormat="1" applyFont="1" applyBorder="1"/>
    <xf numFmtId="164" fontId="3" fillId="0" borderId="0" xfId="0" applyNumberFormat="1" applyFont="1" applyBorder="1"/>
    <xf numFmtId="0" fontId="0" fillId="0" borderId="0" xfId="0" applyBorder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top" wrapText="1"/>
    </xf>
    <xf numFmtId="3" fontId="7" fillId="0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64" fontId="3" fillId="0" borderId="2" xfId="0" applyNumberFormat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8"/>
  <sheetViews>
    <sheetView tabSelected="1" view="pageBreakPreview" zoomScale="70" zoomScaleNormal="100" zoomScaleSheetLayoutView="70" workbookViewId="0">
      <pane ySplit="4" topLeftCell="A140" activePane="bottomLeft" state="frozen"/>
      <selection pane="bottomLeft" activeCell="G145" sqref="G145"/>
    </sheetView>
  </sheetViews>
  <sheetFormatPr defaultRowHeight="15.75" x14ac:dyDescent="0.25"/>
  <cols>
    <col min="1" max="1" width="5.28515625" style="13" customWidth="1"/>
    <col min="2" max="2" width="59" style="14" customWidth="1"/>
    <col min="3" max="3" width="33.7109375" style="14" customWidth="1"/>
    <col min="4" max="4" width="13.7109375" style="15" customWidth="1"/>
    <col min="5" max="5" width="12.7109375" style="15" customWidth="1"/>
    <col min="6" max="6" width="13.85546875" style="16" customWidth="1"/>
    <col min="7" max="7" width="14.28515625" style="16" customWidth="1"/>
    <col min="8" max="8" width="13.140625" style="16" customWidth="1"/>
    <col min="9" max="9" width="14.42578125" customWidth="1"/>
  </cols>
  <sheetData>
    <row r="1" spans="1:12" ht="82.5" customHeight="1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</row>
    <row r="2" spans="1:12" ht="21" customHeight="1" x14ac:dyDescent="0.25">
      <c r="A2" s="1"/>
      <c r="B2" s="1"/>
      <c r="C2" s="1"/>
      <c r="D2" s="1"/>
      <c r="E2" s="1"/>
      <c r="F2" s="1"/>
      <c r="G2" s="1"/>
      <c r="H2" s="1"/>
      <c r="I2" s="1"/>
    </row>
    <row r="3" spans="1:12" ht="53.25" customHeight="1" x14ac:dyDescent="0.25">
      <c r="A3" s="66" t="s">
        <v>1</v>
      </c>
      <c r="B3" s="66" t="s">
        <v>2</v>
      </c>
      <c r="C3" s="66" t="s">
        <v>3</v>
      </c>
      <c r="D3" s="67" t="s">
        <v>4</v>
      </c>
      <c r="E3" s="67"/>
      <c r="F3" s="67"/>
      <c r="G3" s="68" t="s">
        <v>5</v>
      </c>
      <c r="H3" s="68"/>
      <c r="I3" s="68"/>
    </row>
    <row r="4" spans="1:12" ht="59.25" customHeight="1" x14ac:dyDescent="0.25">
      <c r="A4" s="66"/>
      <c r="B4" s="66"/>
      <c r="C4" s="66"/>
      <c r="D4" s="56" t="s">
        <v>6</v>
      </c>
      <c r="E4" s="56" t="s">
        <v>7</v>
      </c>
      <c r="F4" s="57" t="s">
        <v>79</v>
      </c>
      <c r="G4" s="56" t="s">
        <v>6</v>
      </c>
      <c r="H4" s="56" t="s">
        <v>7</v>
      </c>
      <c r="I4" s="57" t="s">
        <v>79</v>
      </c>
    </row>
    <row r="5" spans="1:12" ht="22.5" customHeight="1" x14ac:dyDescent="0.25">
      <c r="A5" s="69" t="s">
        <v>8</v>
      </c>
      <c r="B5" s="69"/>
      <c r="C5" s="69"/>
      <c r="D5" s="69"/>
      <c r="E5" s="69"/>
      <c r="F5" s="69"/>
      <c r="G5" s="69"/>
      <c r="H5" s="69"/>
      <c r="I5" s="69"/>
    </row>
    <row r="6" spans="1:12" ht="63" x14ac:dyDescent="0.25">
      <c r="A6" s="27" t="s">
        <v>9</v>
      </c>
      <c r="B6" s="2" t="s">
        <v>258</v>
      </c>
      <c r="C6" s="27" t="s">
        <v>265</v>
      </c>
      <c r="D6" s="3">
        <v>1218</v>
      </c>
      <c r="E6" s="3">
        <v>1218</v>
      </c>
      <c r="F6" s="3">
        <v>1218</v>
      </c>
      <c r="G6" s="18">
        <v>2110.6999999999998</v>
      </c>
      <c r="H6" s="18">
        <v>2370</v>
      </c>
      <c r="I6" s="18">
        <v>2442.8000000000002</v>
      </c>
      <c r="J6" s="38"/>
      <c r="K6" s="38"/>
      <c r="L6" s="38"/>
    </row>
    <row r="7" spans="1:12" ht="31.5" x14ac:dyDescent="0.25">
      <c r="A7" s="27" t="s">
        <v>10</v>
      </c>
      <c r="B7" s="2" t="s">
        <v>259</v>
      </c>
      <c r="C7" s="27" t="s">
        <v>266</v>
      </c>
      <c r="D7" s="3">
        <v>3280</v>
      </c>
      <c r="E7" s="3">
        <v>3280</v>
      </c>
      <c r="F7" s="3">
        <v>3280</v>
      </c>
      <c r="G7" s="18">
        <v>4378.5</v>
      </c>
      <c r="H7" s="18">
        <v>6302.79</v>
      </c>
      <c r="I7" s="18">
        <v>6506.9000000000005</v>
      </c>
    </row>
    <row r="8" spans="1:12" ht="31.5" x14ac:dyDescent="0.25">
      <c r="A8" s="27" t="s">
        <v>11</v>
      </c>
      <c r="B8" s="39" t="s">
        <v>260</v>
      </c>
      <c r="C8" s="27" t="s">
        <v>266</v>
      </c>
      <c r="D8" s="3">
        <v>11300</v>
      </c>
      <c r="E8" s="3">
        <v>11300</v>
      </c>
      <c r="F8" s="3">
        <v>11300</v>
      </c>
      <c r="G8" s="18">
        <v>10019.65</v>
      </c>
      <c r="H8" s="18">
        <v>13873.226000000001</v>
      </c>
      <c r="I8" s="18">
        <v>14354.4156</v>
      </c>
    </row>
    <row r="9" spans="1:12" ht="31.5" x14ac:dyDescent="0.25">
      <c r="A9" s="27" t="s">
        <v>12</v>
      </c>
      <c r="B9" s="39" t="s">
        <v>264</v>
      </c>
      <c r="C9" s="27" t="s">
        <v>85</v>
      </c>
      <c r="D9" s="3">
        <v>4850</v>
      </c>
      <c r="E9" s="3">
        <v>4850</v>
      </c>
      <c r="F9" s="3">
        <v>4850</v>
      </c>
      <c r="G9" s="18">
        <v>3707.6499999999996</v>
      </c>
      <c r="H9" s="18">
        <v>5389.28</v>
      </c>
      <c r="I9" s="18">
        <v>5560.268</v>
      </c>
    </row>
    <row r="10" spans="1:12" ht="31.5" x14ac:dyDescent="0.25">
      <c r="A10" s="27" t="s">
        <v>13</v>
      </c>
      <c r="B10" s="39" t="s">
        <v>88</v>
      </c>
      <c r="C10" s="27" t="s">
        <v>267</v>
      </c>
      <c r="D10" s="3">
        <v>3300</v>
      </c>
      <c r="E10" s="3">
        <v>3300</v>
      </c>
      <c r="F10" s="3">
        <v>3300</v>
      </c>
      <c r="G10" s="18">
        <v>6905.1500000000005</v>
      </c>
      <c r="H10" s="18">
        <v>10164.370000000001</v>
      </c>
      <c r="I10" s="18">
        <v>10480.01</v>
      </c>
    </row>
    <row r="11" spans="1:12" x14ac:dyDescent="0.25">
      <c r="A11" s="27" t="s">
        <v>14</v>
      </c>
      <c r="B11" s="39" t="s">
        <v>87</v>
      </c>
      <c r="C11" s="27" t="s">
        <v>268</v>
      </c>
      <c r="D11" s="3">
        <v>77725</v>
      </c>
      <c r="E11" s="3">
        <v>77725</v>
      </c>
      <c r="F11" s="3">
        <v>77725</v>
      </c>
      <c r="G11" s="18">
        <v>8603.1299999999992</v>
      </c>
      <c r="H11" s="18">
        <v>12445.810000000001</v>
      </c>
      <c r="I11" s="18">
        <v>12844.94</v>
      </c>
    </row>
    <row r="12" spans="1:12" ht="63" x14ac:dyDescent="0.25">
      <c r="A12" s="27" t="s">
        <v>15</v>
      </c>
      <c r="B12" s="40" t="s">
        <v>263</v>
      </c>
      <c r="C12" s="41" t="s">
        <v>272</v>
      </c>
      <c r="D12" s="3">
        <v>32800</v>
      </c>
      <c r="E12" s="3">
        <v>32800</v>
      </c>
      <c r="F12" s="3">
        <v>32800</v>
      </c>
      <c r="G12" s="18">
        <v>5541.48</v>
      </c>
      <c r="H12" s="18">
        <v>7908.857</v>
      </c>
      <c r="I12" s="18">
        <v>8168.87</v>
      </c>
    </row>
    <row r="13" spans="1:12" ht="63" x14ac:dyDescent="0.25">
      <c r="A13" s="27" t="s">
        <v>16</v>
      </c>
      <c r="B13" s="39" t="s">
        <v>262</v>
      </c>
      <c r="C13" s="27" t="s">
        <v>269</v>
      </c>
      <c r="D13" s="3">
        <v>538</v>
      </c>
      <c r="E13" s="3">
        <v>538</v>
      </c>
      <c r="F13" s="3">
        <v>538</v>
      </c>
      <c r="G13" s="18">
        <v>1095.06</v>
      </c>
      <c r="H13" s="18">
        <v>1581.259</v>
      </c>
      <c r="I13" s="18">
        <v>1632.1599999999999</v>
      </c>
    </row>
    <row r="14" spans="1:12" ht="47.25" x14ac:dyDescent="0.25">
      <c r="A14" s="27" t="s">
        <v>17</v>
      </c>
      <c r="B14" s="39" t="s">
        <v>261</v>
      </c>
      <c r="C14" s="27" t="s">
        <v>271</v>
      </c>
      <c r="D14" s="3">
        <v>89</v>
      </c>
      <c r="E14" s="3">
        <v>89</v>
      </c>
      <c r="F14" s="3">
        <v>89</v>
      </c>
      <c r="G14" s="18">
        <v>1266.6999999999998</v>
      </c>
      <c r="H14" s="18">
        <v>1791</v>
      </c>
      <c r="I14" s="18">
        <v>1851</v>
      </c>
    </row>
    <row r="15" spans="1:12" ht="31.5" x14ac:dyDescent="0.25">
      <c r="A15" s="27" t="s">
        <v>18</v>
      </c>
      <c r="B15" s="39" t="s">
        <v>270</v>
      </c>
      <c r="C15" s="41" t="s">
        <v>163</v>
      </c>
      <c r="D15" s="3">
        <v>220</v>
      </c>
      <c r="E15" s="3">
        <v>220</v>
      </c>
      <c r="F15" s="3">
        <v>220</v>
      </c>
      <c r="G15" s="18">
        <v>1534.4</v>
      </c>
      <c r="H15" s="18">
        <v>2100.5</v>
      </c>
      <c r="I15" s="18">
        <v>2174.9</v>
      </c>
    </row>
    <row r="16" spans="1:12" ht="15.75" customHeight="1" x14ac:dyDescent="0.25">
      <c r="A16" s="69" t="s">
        <v>80</v>
      </c>
      <c r="B16" s="69"/>
      <c r="C16" s="69"/>
      <c r="D16" s="69"/>
      <c r="E16" s="69"/>
      <c r="F16" s="69"/>
      <c r="G16" s="69"/>
      <c r="H16" s="69"/>
      <c r="I16" s="69"/>
    </row>
    <row r="17" spans="1:12" ht="47.25" x14ac:dyDescent="0.25">
      <c r="A17" s="27" t="s">
        <v>9</v>
      </c>
      <c r="B17" s="2" t="s">
        <v>416</v>
      </c>
      <c r="C17" s="27" t="s">
        <v>417</v>
      </c>
      <c r="D17" s="3">
        <v>10</v>
      </c>
      <c r="E17" s="3">
        <v>10</v>
      </c>
      <c r="F17" s="3">
        <v>10</v>
      </c>
      <c r="G17" s="18">
        <v>10500</v>
      </c>
      <c r="H17" s="59">
        <v>10500</v>
      </c>
      <c r="I17" s="59">
        <v>10500</v>
      </c>
    </row>
    <row r="18" spans="1:12" ht="25.5" customHeight="1" x14ac:dyDescent="0.25">
      <c r="A18" s="69" t="s">
        <v>24</v>
      </c>
      <c r="B18" s="69"/>
      <c r="C18" s="69"/>
      <c r="D18" s="69"/>
      <c r="E18" s="69"/>
      <c r="F18" s="69"/>
      <c r="G18" s="69"/>
      <c r="H18" s="69"/>
      <c r="I18" s="69"/>
    </row>
    <row r="19" spans="1:12" ht="63" x14ac:dyDescent="0.25">
      <c r="A19" s="27">
        <v>1</v>
      </c>
      <c r="B19" s="2" t="s">
        <v>197</v>
      </c>
      <c r="C19" s="27" t="s">
        <v>200</v>
      </c>
      <c r="D19" s="3">
        <v>993840</v>
      </c>
      <c r="E19" s="3">
        <v>993840</v>
      </c>
      <c r="F19" s="3">
        <v>993840</v>
      </c>
      <c r="G19" s="18" t="s">
        <v>198</v>
      </c>
      <c r="H19" s="18" t="s">
        <v>199</v>
      </c>
      <c r="I19" s="18">
        <v>418419.1</v>
      </c>
    </row>
    <row r="20" spans="1:12" ht="21.75" customHeight="1" x14ac:dyDescent="0.25">
      <c r="A20" s="69" t="s">
        <v>25</v>
      </c>
      <c r="B20" s="69"/>
      <c r="C20" s="69"/>
      <c r="D20" s="69"/>
      <c r="E20" s="69"/>
      <c r="F20" s="69"/>
      <c r="G20" s="69"/>
      <c r="H20" s="69"/>
      <c r="I20" s="69"/>
    </row>
    <row r="21" spans="1:12" s="26" customFormat="1" ht="21.75" customHeight="1" x14ac:dyDescent="0.25">
      <c r="A21" s="70" t="s">
        <v>9</v>
      </c>
      <c r="B21" s="61" t="s">
        <v>236</v>
      </c>
      <c r="C21" s="27" t="s">
        <v>234</v>
      </c>
      <c r="D21" s="3">
        <v>8885</v>
      </c>
      <c r="E21" s="3">
        <v>8885</v>
      </c>
      <c r="F21" s="3">
        <v>8885</v>
      </c>
      <c r="G21" s="63">
        <v>139414.79999999999</v>
      </c>
      <c r="H21" s="63">
        <v>144735.6</v>
      </c>
      <c r="I21" s="63">
        <v>150382.6</v>
      </c>
    </row>
    <row r="22" spans="1:12" s="26" customFormat="1" x14ac:dyDescent="0.25">
      <c r="A22" s="70"/>
      <c r="B22" s="61"/>
      <c r="C22" s="27" t="s">
        <v>235</v>
      </c>
      <c r="D22" s="3">
        <v>53807</v>
      </c>
      <c r="E22" s="3">
        <v>53807</v>
      </c>
      <c r="F22" s="3">
        <v>53807</v>
      </c>
      <c r="G22" s="63"/>
      <c r="H22" s="63"/>
      <c r="I22" s="63"/>
    </row>
    <row r="23" spans="1:12" s="26" customFormat="1" x14ac:dyDescent="0.25">
      <c r="A23" s="70"/>
      <c r="B23" s="61"/>
      <c r="C23" s="27" t="s">
        <v>231</v>
      </c>
      <c r="D23" s="3">
        <v>9572</v>
      </c>
      <c r="E23" s="3">
        <v>9572</v>
      </c>
      <c r="F23" s="3">
        <v>9572</v>
      </c>
      <c r="G23" s="63"/>
      <c r="H23" s="63"/>
      <c r="I23" s="63"/>
    </row>
    <row r="24" spans="1:12" s="26" customFormat="1" x14ac:dyDescent="0.25">
      <c r="A24" s="70"/>
      <c r="B24" s="61"/>
      <c r="C24" s="27" t="s">
        <v>232</v>
      </c>
      <c r="D24" s="3">
        <v>37263</v>
      </c>
      <c r="E24" s="3">
        <v>37263</v>
      </c>
      <c r="F24" s="3">
        <v>37263</v>
      </c>
      <c r="G24" s="63"/>
      <c r="H24" s="63"/>
      <c r="I24" s="63"/>
    </row>
    <row r="25" spans="1:12" s="26" customFormat="1" ht="31.5" x14ac:dyDescent="0.25">
      <c r="A25" s="70"/>
      <c r="B25" s="61"/>
      <c r="C25" s="27" t="s">
        <v>237</v>
      </c>
      <c r="D25" s="3">
        <v>535</v>
      </c>
      <c r="E25" s="3">
        <v>535</v>
      </c>
      <c r="F25" s="3">
        <v>535</v>
      </c>
      <c r="G25" s="63"/>
      <c r="H25" s="63"/>
      <c r="I25" s="63"/>
    </row>
    <row r="26" spans="1:12" s="26" customFormat="1" x14ac:dyDescent="0.25">
      <c r="A26" s="70"/>
      <c r="B26" s="61"/>
      <c r="C26" s="27" t="s">
        <v>238</v>
      </c>
      <c r="D26" s="3">
        <v>2769774</v>
      </c>
      <c r="E26" s="3">
        <v>2769774</v>
      </c>
      <c r="F26" s="3">
        <v>2769774</v>
      </c>
      <c r="G26" s="63"/>
      <c r="H26" s="63"/>
      <c r="I26" s="63"/>
    </row>
    <row r="27" spans="1:12" s="26" customFormat="1" ht="31.5" x14ac:dyDescent="0.25">
      <c r="A27" s="33" t="s">
        <v>10</v>
      </c>
      <c r="B27" s="7" t="s">
        <v>239</v>
      </c>
      <c r="C27" s="27" t="s">
        <v>231</v>
      </c>
      <c r="D27" s="3">
        <v>2788386</v>
      </c>
      <c r="E27" s="3">
        <v>2788386</v>
      </c>
      <c r="F27" s="3">
        <v>2788386</v>
      </c>
      <c r="G27" s="18">
        <v>108056.33999999998</v>
      </c>
      <c r="H27" s="18">
        <v>112179.3</v>
      </c>
      <c r="I27" s="18">
        <v>116369.7</v>
      </c>
      <c r="J27" s="28"/>
      <c r="K27" s="28"/>
      <c r="L27" s="28"/>
    </row>
    <row r="28" spans="1:12" s="26" customFormat="1" ht="31.5" x14ac:dyDescent="0.25">
      <c r="A28" s="33" t="s">
        <v>11</v>
      </c>
      <c r="B28" s="7" t="s">
        <v>233</v>
      </c>
      <c r="C28" s="27" t="s">
        <v>231</v>
      </c>
      <c r="D28" s="3">
        <v>661840</v>
      </c>
      <c r="E28" s="3">
        <v>661840</v>
      </c>
      <c r="F28" s="3">
        <v>661840</v>
      </c>
      <c r="G28" s="18">
        <v>25643.66</v>
      </c>
      <c r="H28" s="18">
        <v>26620.683445999999</v>
      </c>
      <c r="I28" s="18">
        <v>27616.297006880395</v>
      </c>
    </row>
    <row r="29" spans="1:12" ht="25.5" customHeight="1" x14ac:dyDescent="0.25">
      <c r="A29" s="69" t="s">
        <v>26</v>
      </c>
      <c r="B29" s="69"/>
      <c r="C29" s="69"/>
      <c r="D29" s="69"/>
      <c r="E29" s="69"/>
      <c r="F29" s="69"/>
      <c r="G29" s="69"/>
      <c r="H29" s="69"/>
      <c r="I29" s="69"/>
    </row>
    <row r="30" spans="1:12" ht="47.25" x14ac:dyDescent="0.25">
      <c r="A30" s="62" t="s">
        <v>9</v>
      </c>
      <c r="B30" s="61" t="s">
        <v>81</v>
      </c>
      <c r="C30" s="27" t="s">
        <v>99</v>
      </c>
      <c r="D30" s="18">
        <v>2.5259999999999998</v>
      </c>
      <c r="E30" s="18">
        <v>2.5259999999999998</v>
      </c>
      <c r="F30" s="18">
        <v>2.5259999999999998</v>
      </c>
      <c r="G30" s="63">
        <v>8889.4</v>
      </c>
      <c r="H30" s="63">
        <v>9218.9</v>
      </c>
      <c r="I30" s="63">
        <v>9564.2999999999993</v>
      </c>
    </row>
    <row r="31" spans="1:12" ht="47.25" x14ac:dyDescent="0.25">
      <c r="A31" s="62"/>
      <c r="B31" s="61"/>
      <c r="C31" s="27" t="s">
        <v>100</v>
      </c>
      <c r="D31" s="18">
        <v>5.0259999999999998</v>
      </c>
      <c r="E31" s="18">
        <v>5.0259999999999998</v>
      </c>
      <c r="F31" s="18">
        <v>5.0259999999999998</v>
      </c>
      <c r="G31" s="63"/>
      <c r="H31" s="63"/>
      <c r="I31" s="63"/>
    </row>
    <row r="32" spans="1:12" ht="31.5" x14ac:dyDescent="0.25">
      <c r="A32" s="27" t="s">
        <v>10</v>
      </c>
      <c r="B32" s="2" t="s">
        <v>82</v>
      </c>
      <c r="C32" s="27" t="s">
        <v>83</v>
      </c>
      <c r="D32" s="18">
        <v>4630</v>
      </c>
      <c r="E32" s="18">
        <v>4635</v>
      </c>
      <c r="F32" s="18">
        <v>4640</v>
      </c>
      <c r="G32" s="18">
        <v>819.7</v>
      </c>
      <c r="H32" s="18">
        <v>840.7</v>
      </c>
      <c r="I32" s="18">
        <v>867.9</v>
      </c>
    </row>
    <row r="33" spans="1:9" ht="31.5" x14ac:dyDescent="0.25">
      <c r="A33" s="62" t="s">
        <v>11</v>
      </c>
      <c r="B33" s="61" t="s">
        <v>84</v>
      </c>
      <c r="C33" s="27" t="s">
        <v>85</v>
      </c>
      <c r="D33" s="18">
        <v>40</v>
      </c>
      <c r="E33" s="18">
        <v>40</v>
      </c>
      <c r="F33" s="18">
        <v>40</v>
      </c>
      <c r="G33" s="63">
        <v>264.10000000000002</v>
      </c>
      <c r="H33" s="63">
        <v>272.10000000000002</v>
      </c>
      <c r="I33" s="63">
        <v>280.89999999999998</v>
      </c>
    </row>
    <row r="34" spans="1:9" ht="63" x14ac:dyDescent="0.25">
      <c r="A34" s="62"/>
      <c r="B34" s="61"/>
      <c r="C34" s="27" t="s">
        <v>86</v>
      </c>
      <c r="D34" s="18">
        <v>1655</v>
      </c>
      <c r="E34" s="18">
        <v>1655</v>
      </c>
      <c r="F34" s="18">
        <v>1655</v>
      </c>
      <c r="G34" s="63"/>
      <c r="H34" s="63"/>
      <c r="I34" s="63"/>
    </row>
    <row r="35" spans="1:9" x14ac:dyDescent="0.25">
      <c r="A35" s="27" t="s">
        <v>12</v>
      </c>
      <c r="B35" s="17" t="s">
        <v>87</v>
      </c>
      <c r="C35" s="27" t="s">
        <v>101</v>
      </c>
      <c r="D35" s="18">
        <v>57100</v>
      </c>
      <c r="E35" s="18">
        <v>57100</v>
      </c>
      <c r="F35" s="18">
        <v>57100</v>
      </c>
      <c r="G35" s="18">
        <v>155.5</v>
      </c>
      <c r="H35" s="18">
        <v>160.1</v>
      </c>
      <c r="I35" s="18">
        <v>165.3</v>
      </c>
    </row>
    <row r="36" spans="1:9" ht="31.5" x14ac:dyDescent="0.25">
      <c r="A36" s="62" t="s">
        <v>13</v>
      </c>
      <c r="B36" s="61" t="s">
        <v>88</v>
      </c>
      <c r="C36" s="27" t="s">
        <v>102</v>
      </c>
      <c r="D36" s="18">
        <v>244</v>
      </c>
      <c r="E36" s="18">
        <v>244</v>
      </c>
      <c r="F36" s="18">
        <v>244</v>
      </c>
      <c r="G36" s="63">
        <v>155</v>
      </c>
      <c r="H36" s="63">
        <v>160.1</v>
      </c>
      <c r="I36" s="63">
        <v>165.3</v>
      </c>
    </row>
    <row r="37" spans="1:9" ht="31.5" x14ac:dyDescent="0.25">
      <c r="A37" s="62"/>
      <c r="B37" s="61"/>
      <c r="C37" s="27" t="s">
        <v>89</v>
      </c>
      <c r="D37" s="18">
        <v>6</v>
      </c>
      <c r="E37" s="18">
        <v>6</v>
      </c>
      <c r="F37" s="18">
        <v>6</v>
      </c>
      <c r="G37" s="63"/>
      <c r="H37" s="63"/>
      <c r="I37" s="63"/>
    </row>
    <row r="38" spans="1:9" ht="31.5" x14ac:dyDescent="0.25">
      <c r="A38" s="62" t="s">
        <v>14</v>
      </c>
      <c r="B38" s="61" t="s">
        <v>90</v>
      </c>
      <c r="C38" s="27" t="s">
        <v>103</v>
      </c>
      <c r="D38" s="18">
        <v>810</v>
      </c>
      <c r="E38" s="18">
        <v>820</v>
      </c>
      <c r="F38" s="18">
        <v>830</v>
      </c>
      <c r="G38" s="63">
        <v>1958</v>
      </c>
      <c r="H38" s="63">
        <v>2021.3</v>
      </c>
      <c r="I38" s="63">
        <v>2086.4</v>
      </c>
    </row>
    <row r="39" spans="1:9" ht="94.5" x14ac:dyDescent="0.25">
      <c r="A39" s="62"/>
      <c r="B39" s="61"/>
      <c r="C39" s="27" t="s">
        <v>104</v>
      </c>
      <c r="D39" s="18">
        <v>40</v>
      </c>
      <c r="E39" s="18">
        <v>40</v>
      </c>
      <c r="F39" s="18">
        <v>40</v>
      </c>
      <c r="G39" s="63"/>
      <c r="H39" s="63"/>
      <c r="I39" s="63"/>
    </row>
    <row r="40" spans="1:9" ht="78.75" x14ac:dyDescent="0.25">
      <c r="A40" s="62"/>
      <c r="B40" s="61"/>
      <c r="C40" s="27" t="s">
        <v>105</v>
      </c>
      <c r="D40" s="18">
        <v>30</v>
      </c>
      <c r="E40" s="18">
        <v>30</v>
      </c>
      <c r="F40" s="18">
        <v>30</v>
      </c>
      <c r="G40" s="63"/>
      <c r="H40" s="63"/>
      <c r="I40" s="63"/>
    </row>
    <row r="41" spans="1:9" ht="63" x14ac:dyDescent="0.25">
      <c r="A41" s="62"/>
      <c r="B41" s="61"/>
      <c r="C41" s="27" t="s">
        <v>91</v>
      </c>
      <c r="D41" s="18">
        <v>2000</v>
      </c>
      <c r="E41" s="18">
        <v>2000</v>
      </c>
      <c r="F41" s="18">
        <v>2000</v>
      </c>
      <c r="G41" s="63"/>
      <c r="H41" s="63"/>
      <c r="I41" s="63"/>
    </row>
    <row r="42" spans="1:9" ht="31.5" x14ac:dyDescent="0.25">
      <c r="A42" s="62" t="s">
        <v>15</v>
      </c>
      <c r="B42" s="64" t="s">
        <v>92</v>
      </c>
      <c r="C42" s="27" t="s">
        <v>93</v>
      </c>
      <c r="D42" s="18">
        <v>25</v>
      </c>
      <c r="E42" s="18">
        <v>25</v>
      </c>
      <c r="F42" s="18">
        <v>25</v>
      </c>
      <c r="G42" s="63">
        <v>52.7</v>
      </c>
      <c r="H42" s="63">
        <v>54.4</v>
      </c>
      <c r="I42" s="63">
        <v>56.1</v>
      </c>
    </row>
    <row r="43" spans="1:9" ht="47.25" x14ac:dyDescent="0.25">
      <c r="A43" s="62"/>
      <c r="B43" s="64"/>
      <c r="C43" s="27" t="s">
        <v>106</v>
      </c>
      <c r="D43" s="3">
        <v>250</v>
      </c>
      <c r="E43" s="3">
        <v>250</v>
      </c>
      <c r="F43" s="3">
        <v>250</v>
      </c>
      <c r="G43" s="63"/>
      <c r="H43" s="63"/>
      <c r="I43" s="63"/>
    </row>
    <row r="44" spans="1:9" ht="63" x14ac:dyDescent="0.25">
      <c r="A44" s="62" t="s">
        <v>16</v>
      </c>
      <c r="B44" s="61" t="s">
        <v>94</v>
      </c>
      <c r="C44" s="27" t="s">
        <v>95</v>
      </c>
      <c r="D44" s="3">
        <v>1</v>
      </c>
      <c r="E44" s="3">
        <v>1</v>
      </c>
      <c r="F44" s="3">
        <v>1</v>
      </c>
      <c r="G44" s="63">
        <v>4211.3</v>
      </c>
      <c r="H44" s="63">
        <v>4354</v>
      </c>
      <c r="I44" s="63">
        <v>4494.3</v>
      </c>
    </row>
    <row r="45" spans="1:9" ht="141.75" x14ac:dyDescent="0.25">
      <c r="A45" s="62"/>
      <c r="B45" s="61"/>
      <c r="C45" s="27" t="s">
        <v>386</v>
      </c>
      <c r="D45" s="3">
        <v>200</v>
      </c>
      <c r="E45" s="3">
        <v>200</v>
      </c>
      <c r="F45" s="3">
        <v>200</v>
      </c>
      <c r="G45" s="63"/>
      <c r="H45" s="63"/>
      <c r="I45" s="63"/>
    </row>
    <row r="46" spans="1:9" ht="63.75" customHeight="1" x14ac:dyDescent="0.25">
      <c r="A46" s="62"/>
      <c r="B46" s="61"/>
      <c r="C46" s="27" t="s">
        <v>96</v>
      </c>
      <c r="D46" s="3">
        <v>1000</v>
      </c>
      <c r="E46" s="3">
        <v>1000</v>
      </c>
      <c r="F46" s="3">
        <v>1000</v>
      </c>
      <c r="G46" s="63"/>
      <c r="H46" s="63"/>
      <c r="I46" s="63"/>
    </row>
    <row r="47" spans="1:9" ht="236.25" x14ac:dyDescent="0.25">
      <c r="A47" s="62"/>
      <c r="B47" s="61"/>
      <c r="C47" s="27" t="s">
        <v>388</v>
      </c>
      <c r="D47" s="3">
        <v>96</v>
      </c>
      <c r="E47" s="3">
        <v>96</v>
      </c>
      <c r="F47" s="3">
        <v>96</v>
      </c>
      <c r="G47" s="63"/>
      <c r="H47" s="63"/>
      <c r="I47" s="63"/>
    </row>
    <row r="48" spans="1:9" ht="31.5" x14ac:dyDescent="0.25">
      <c r="A48" s="27" t="s">
        <v>17</v>
      </c>
      <c r="B48" s="2" t="s">
        <v>97</v>
      </c>
      <c r="C48" s="27" t="s">
        <v>107</v>
      </c>
      <c r="D48" s="3">
        <v>11</v>
      </c>
      <c r="E48" s="3">
        <v>11</v>
      </c>
      <c r="F48" s="3">
        <v>11</v>
      </c>
      <c r="G48" s="18">
        <v>295.7</v>
      </c>
      <c r="H48" s="18">
        <v>297</v>
      </c>
      <c r="I48" s="18">
        <v>307.3</v>
      </c>
    </row>
    <row r="49" spans="1:9" ht="94.5" x14ac:dyDescent="0.25">
      <c r="A49" s="27" t="s">
        <v>18</v>
      </c>
      <c r="B49" s="2" t="s">
        <v>98</v>
      </c>
      <c r="C49" s="27" t="s">
        <v>151</v>
      </c>
      <c r="D49" s="3">
        <v>450</v>
      </c>
      <c r="E49" s="3">
        <v>500</v>
      </c>
      <c r="F49" s="3">
        <v>600</v>
      </c>
      <c r="G49" s="18">
        <v>17695.5</v>
      </c>
      <c r="H49" s="18">
        <v>18144.5</v>
      </c>
      <c r="I49" s="18">
        <v>18617.099999999999</v>
      </c>
    </row>
    <row r="50" spans="1:9" ht="27.75" customHeight="1" x14ac:dyDescent="0.25">
      <c r="A50" s="69" t="s">
        <v>27</v>
      </c>
      <c r="B50" s="69"/>
      <c r="C50" s="69"/>
      <c r="D50" s="69"/>
      <c r="E50" s="69"/>
      <c r="F50" s="69"/>
      <c r="G50" s="69"/>
      <c r="H50" s="69"/>
      <c r="I50" s="69"/>
    </row>
    <row r="51" spans="1:9" s="26" customFormat="1" x14ac:dyDescent="0.25">
      <c r="A51" s="27" t="s">
        <v>9</v>
      </c>
      <c r="B51" s="2" t="s">
        <v>389</v>
      </c>
      <c r="C51" s="55" t="s">
        <v>390</v>
      </c>
      <c r="D51" s="55">
        <v>10</v>
      </c>
      <c r="E51" s="55">
        <v>10</v>
      </c>
      <c r="F51" s="55">
        <v>10</v>
      </c>
      <c r="G51" s="18">
        <v>180</v>
      </c>
      <c r="H51" s="18">
        <v>180</v>
      </c>
      <c r="I51" s="18">
        <v>180</v>
      </c>
    </row>
    <row r="52" spans="1:9" s="26" customFormat="1" ht="47.25" x14ac:dyDescent="0.25">
      <c r="A52" s="27" t="s">
        <v>10</v>
      </c>
      <c r="B52" s="10" t="s">
        <v>391</v>
      </c>
      <c r="C52" s="27" t="s">
        <v>413</v>
      </c>
      <c r="D52" s="33">
        <v>6</v>
      </c>
      <c r="E52" s="33" t="s">
        <v>157</v>
      </c>
      <c r="F52" s="33" t="s">
        <v>157</v>
      </c>
      <c r="G52" s="18">
        <v>1698.5340000000001</v>
      </c>
      <c r="H52" s="18" t="s">
        <v>157</v>
      </c>
      <c r="I52" s="18" t="s">
        <v>157</v>
      </c>
    </row>
    <row r="53" spans="1:9" s="26" customFormat="1" ht="63" x14ac:dyDescent="0.25">
      <c r="A53" s="27" t="s">
        <v>11</v>
      </c>
      <c r="B53" s="2" t="s">
        <v>392</v>
      </c>
      <c r="C53" s="27" t="s">
        <v>415</v>
      </c>
      <c r="D53" s="33">
        <v>6</v>
      </c>
      <c r="E53" s="55" t="s">
        <v>157</v>
      </c>
      <c r="F53" s="55" t="s">
        <v>157</v>
      </c>
      <c r="G53" s="18">
        <v>566.178</v>
      </c>
      <c r="H53" s="18">
        <v>568.12800000000004</v>
      </c>
      <c r="I53" s="18">
        <v>1213.674</v>
      </c>
    </row>
    <row r="54" spans="1:9" s="26" customFormat="1" ht="63" x14ac:dyDescent="0.25">
      <c r="A54" s="58" t="s">
        <v>12</v>
      </c>
      <c r="B54" s="2" t="s">
        <v>393</v>
      </c>
      <c r="C54" s="27" t="s">
        <v>414</v>
      </c>
      <c r="D54" s="33">
        <v>1</v>
      </c>
      <c r="E54" s="33">
        <v>6</v>
      </c>
      <c r="F54" s="33">
        <v>7</v>
      </c>
      <c r="G54" s="18">
        <v>566.178</v>
      </c>
      <c r="H54" s="18">
        <v>781.50400000000002</v>
      </c>
      <c r="I54" s="18">
        <v>1415.953</v>
      </c>
    </row>
    <row r="55" spans="1:9" s="26" customFormat="1" ht="63" x14ac:dyDescent="0.25">
      <c r="A55" s="27" t="s">
        <v>13</v>
      </c>
      <c r="B55" s="2" t="s">
        <v>394</v>
      </c>
      <c r="C55" s="27" t="s">
        <v>412</v>
      </c>
      <c r="D55" s="33">
        <v>1</v>
      </c>
      <c r="E55" s="33">
        <v>6</v>
      </c>
      <c r="F55" s="33">
        <v>7</v>
      </c>
      <c r="G55" s="18">
        <v>754.904</v>
      </c>
      <c r="H55" s="18">
        <v>976.88</v>
      </c>
      <c r="I55" s="18">
        <v>4045.58</v>
      </c>
    </row>
    <row r="56" spans="1:9" s="26" customFormat="1" ht="47.25" x14ac:dyDescent="0.25">
      <c r="A56" s="27" t="s">
        <v>14</v>
      </c>
      <c r="B56" s="2" t="s">
        <v>395</v>
      </c>
      <c r="C56" s="27" t="s">
        <v>411</v>
      </c>
      <c r="D56" s="33">
        <v>1</v>
      </c>
      <c r="E56" s="33">
        <v>6</v>
      </c>
      <c r="F56" s="33">
        <v>7</v>
      </c>
      <c r="G56" s="18">
        <v>1509.808</v>
      </c>
      <c r="H56" s="18">
        <v>1758.384</v>
      </c>
      <c r="I56" s="18">
        <v>4045.58</v>
      </c>
    </row>
    <row r="57" spans="1:9" s="26" customFormat="1" ht="47.25" x14ac:dyDescent="0.25">
      <c r="A57" s="27" t="s">
        <v>15</v>
      </c>
      <c r="B57" s="2" t="s">
        <v>396</v>
      </c>
      <c r="C57" s="27" t="s">
        <v>410</v>
      </c>
      <c r="D57" s="33">
        <v>1</v>
      </c>
      <c r="E57" s="33">
        <v>6</v>
      </c>
      <c r="F57" s="33">
        <v>7</v>
      </c>
      <c r="G57" s="18">
        <v>1321.0820000000001</v>
      </c>
      <c r="H57" s="18">
        <v>1563.008</v>
      </c>
      <c r="I57" s="18">
        <v>1820.511</v>
      </c>
    </row>
    <row r="58" spans="1:9" s="26" customFormat="1" ht="78.75" x14ac:dyDescent="0.25">
      <c r="A58" s="27" t="s">
        <v>16</v>
      </c>
      <c r="B58" s="2" t="s">
        <v>397</v>
      </c>
      <c r="C58" s="27" t="s">
        <v>409</v>
      </c>
      <c r="D58" s="33">
        <v>1</v>
      </c>
      <c r="E58" s="33">
        <v>6</v>
      </c>
      <c r="F58" s="33">
        <v>7</v>
      </c>
      <c r="G58" s="18">
        <v>1132.356</v>
      </c>
      <c r="H58" s="18">
        <v>1367.6320000000001</v>
      </c>
      <c r="I58" s="18">
        <v>1820.511</v>
      </c>
    </row>
    <row r="59" spans="1:9" s="26" customFormat="1" ht="78.75" x14ac:dyDescent="0.25">
      <c r="A59" s="27" t="s">
        <v>17</v>
      </c>
      <c r="B59" s="2" t="s">
        <v>398</v>
      </c>
      <c r="C59" s="27" t="s">
        <v>408</v>
      </c>
      <c r="D59" s="33">
        <v>1</v>
      </c>
      <c r="E59" s="33">
        <v>6</v>
      </c>
      <c r="F59" s="33">
        <v>7</v>
      </c>
      <c r="G59" s="18">
        <v>754.904</v>
      </c>
      <c r="H59" s="18">
        <v>976.88</v>
      </c>
      <c r="I59" s="18">
        <v>2225.069</v>
      </c>
    </row>
    <row r="60" spans="1:9" s="26" customFormat="1" ht="47.25" x14ac:dyDescent="0.25">
      <c r="A60" s="27" t="s">
        <v>18</v>
      </c>
      <c r="B60" s="2" t="s">
        <v>399</v>
      </c>
      <c r="C60" s="27" t="s">
        <v>403</v>
      </c>
      <c r="D60" s="33">
        <v>1</v>
      </c>
      <c r="E60" s="33">
        <v>6</v>
      </c>
      <c r="F60" s="33">
        <v>7</v>
      </c>
      <c r="G60" s="18">
        <v>1132.356</v>
      </c>
      <c r="H60" s="18">
        <v>1367.6320000000001</v>
      </c>
      <c r="I60" s="18">
        <v>1618.232</v>
      </c>
    </row>
    <row r="61" spans="1:9" s="26" customFormat="1" ht="141.75" x14ac:dyDescent="0.25">
      <c r="A61" s="27" t="s">
        <v>19</v>
      </c>
      <c r="B61" s="2" t="s">
        <v>400</v>
      </c>
      <c r="C61" s="27" t="s">
        <v>407</v>
      </c>
      <c r="D61" s="33">
        <v>1</v>
      </c>
      <c r="E61" s="33">
        <v>6</v>
      </c>
      <c r="F61" s="33" t="s">
        <v>157</v>
      </c>
      <c r="G61" s="18">
        <v>3774.52</v>
      </c>
      <c r="H61" s="18">
        <v>4102.8959999999997</v>
      </c>
      <c r="I61" s="18" t="s">
        <v>157</v>
      </c>
    </row>
    <row r="62" spans="1:9" s="26" customFormat="1" ht="141.75" x14ac:dyDescent="0.25">
      <c r="A62" s="27" t="s">
        <v>20</v>
      </c>
      <c r="B62" s="2" t="s">
        <v>401</v>
      </c>
      <c r="C62" s="27" t="s">
        <v>406</v>
      </c>
      <c r="D62" s="33">
        <v>1</v>
      </c>
      <c r="E62" s="33">
        <v>6</v>
      </c>
      <c r="F62" s="33" t="s">
        <v>157</v>
      </c>
      <c r="G62" s="18">
        <v>3774.52</v>
      </c>
      <c r="H62" s="18">
        <v>4102.8959999999997</v>
      </c>
      <c r="I62" s="18" t="s">
        <v>157</v>
      </c>
    </row>
    <row r="63" spans="1:9" s="26" customFormat="1" ht="78.75" x14ac:dyDescent="0.25">
      <c r="A63" s="27" t="s">
        <v>21</v>
      </c>
      <c r="B63" s="2" t="s">
        <v>402</v>
      </c>
      <c r="C63" s="27" t="s">
        <v>405</v>
      </c>
      <c r="D63" s="33">
        <v>42</v>
      </c>
      <c r="E63" s="33">
        <v>42</v>
      </c>
      <c r="F63" s="33">
        <v>42</v>
      </c>
      <c r="G63" s="18">
        <v>943.63</v>
      </c>
      <c r="H63" s="18">
        <v>976.88</v>
      </c>
      <c r="I63" s="18">
        <v>1011.395</v>
      </c>
    </row>
    <row r="64" spans="1:9" s="26" customFormat="1" ht="63" x14ac:dyDescent="0.25">
      <c r="A64" s="27" t="s">
        <v>22</v>
      </c>
      <c r="B64" s="2" t="s">
        <v>87</v>
      </c>
      <c r="C64" s="27" t="s">
        <v>404</v>
      </c>
      <c r="D64" s="33">
        <v>42</v>
      </c>
      <c r="E64" s="33">
        <v>42</v>
      </c>
      <c r="F64" s="33">
        <v>42</v>
      </c>
      <c r="G64" s="18">
        <v>943.63</v>
      </c>
      <c r="H64" s="18">
        <v>976.88</v>
      </c>
      <c r="I64" s="18">
        <v>1011.395</v>
      </c>
    </row>
    <row r="65" spans="1:13" ht="29.25" customHeight="1" x14ac:dyDescent="0.25">
      <c r="A65" s="69" t="s">
        <v>28</v>
      </c>
      <c r="B65" s="69"/>
      <c r="C65" s="69"/>
      <c r="D65" s="69"/>
      <c r="E65" s="69"/>
      <c r="F65" s="69"/>
      <c r="G65" s="69"/>
      <c r="H65" s="69"/>
      <c r="I65" s="69"/>
    </row>
    <row r="66" spans="1:13" ht="35.25" customHeight="1" x14ac:dyDescent="0.25">
      <c r="A66" s="73" t="s">
        <v>9</v>
      </c>
      <c r="B66" s="4" t="s">
        <v>156</v>
      </c>
      <c r="C66" s="5"/>
      <c r="D66" s="18" t="s">
        <v>157</v>
      </c>
      <c r="E66" s="18" t="s">
        <v>157</v>
      </c>
      <c r="F66" s="18" t="s">
        <v>157</v>
      </c>
      <c r="G66" s="6">
        <f>SUM(G68:G76)</f>
        <v>17817.400000000001</v>
      </c>
      <c r="H66" s="6">
        <f>SUM(H68:H76)</f>
        <v>21596.400000000005</v>
      </c>
      <c r="I66" s="6">
        <f>SUM(I68:I76)</f>
        <v>20562.8</v>
      </c>
    </row>
    <row r="67" spans="1:13" x14ac:dyDescent="0.25">
      <c r="A67" s="73"/>
      <c r="B67" s="74" t="s">
        <v>158</v>
      </c>
      <c r="C67" s="74"/>
      <c r="D67" s="74"/>
      <c r="E67" s="74"/>
      <c r="F67" s="74"/>
      <c r="G67" s="74"/>
      <c r="H67" s="74"/>
      <c r="I67" s="74"/>
    </row>
    <row r="68" spans="1:13" ht="31.5" x14ac:dyDescent="0.25">
      <c r="A68" s="73"/>
      <c r="B68" s="7" t="s">
        <v>159</v>
      </c>
      <c r="C68" s="27" t="s">
        <v>160</v>
      </c>
      <c r="D68" s="3" t="s">
        <v>157</v>
      </c>
      <c r="E68" s="3">
        <v>188.6</v>
      </c>
      <c r="F68" s="18" t="s">
        <v>157</v>
      </c>
      <c r="G68" s="18" t="s">
        <v>157</v>
      </c>
      <c r="H68" s="18">
        <v>552.6</v>
      </c>
      <c r="I68" s="18" t="s">
        <v>157</v>
      </c>
      <c r="K68" s="8"/>
      <c r="L68" s="8"/>
      <c r="M68" s="8"/>
    </row>
    <row r="69" spans="1:13" ht="21" customHeight="1" x14ac:dyDescent="0.25">
      <c r="A69" s="73"/>
      <c r="B69" s="7" t="s">
        <v>161</v>
      </c>
      <c r="C69" s="27" t="s">
        <v>160</v>
      </c>
      <c r="D69" s="24">
        <v>6425</v>
      </c>
      <c r="E69" s="24">
        <v>6425</v>
      </c>
      <c r="F69" s="24">
        <v>6425</v>
      </c>
      <c r="G69" s="25">
        <v>6283.3</v>
      </c>
      <c r="H69" s="25">
        <v>6283.3</v>
      </c>
      <c r="I69" s="25">
        <v>6283.3</v>
      </c>
    </row>
    <row r="70" spans="1:13" ht="63" x14ac:dyDescent="0.25">
      <c r="A70" s="73"/>
      <c r="B70" s="7" t="s">
        <v>162</v>
      </c>
      <c r="C70" s="27" t="s">
        <v>163</v>
      </c>
      <c r="D70" s="24">
        <v>23</v>
      </c>
      <c r="E70" s="24">
        <v>23</v>
      </c>
      <c r="F70" s="24">
        <v>23</v>
      </c>
      <c r="G70" s="25">
        <v>115</v>
      </c>
      <c r="H70" s="25">
        <v>115</v>
      </c>
      <c r="I70" s="25">
        <v>115</v>
      </c>
    </row>
    <row r="71" spans="1:13" ht="31.5" x14ac:dyDescent="0.25">
      <c r="A71" s="73"/>
      <c r="B71" s="7" t="s">
        <v>165</v>
      </c>
      <c r="C71" s="27" t="s">
        <v>160</v>
      </c>
      <c r="D71" s="24">
        <v>21516</v>
      </c>
      <c r="E71" s="24">
        <v>21522</v>
      </c>
      <c r="F71" s="24">
        <v>21522</v>
      </c>
      <c r="G71" s="25">
        <v>9497.2000000000007</v>
      </c>
      <c r="H71" s="25">
        <v>9571.2000000000007</v>
      </c>
      <c r="I71" s="25">
        <v>9626.2000000000007</v>
      </c>
    </row>
    <row r="72" spans="1:13" ht="31.5" x14ac:dyDescent="0.25">
      <c r="A72" s="73"/>
      <c r="B72" s="7" t="s">
        <v>166</v>
      </c>
      <c r="C72" s="27" t="s">
        <v>163</v>
      </c>
      <c r="D72" s="18" t="s">
        <v>157</v>
      </c>
      <c r="E72" s="24">
        <v>30</v>
      </c>
      <c r="F72" s="24">
        <v>30</v>
      </c>
      <c r="G72" s="18" t="s">
        <v>157</v>
      </c>
      <c r="H72" s="25">
        <v>150</v>
      </c>
      <c r="I72" s="25">
        <v>150</v>
      </c>
    </row>
    <row r="73" spans="1:13" ht="47.25" x14ac:dyDescent="0.25">
      <c r="A73" s="73"/>
      <c r="B73" s="7" t="s">
        <v>167</v>
      </c>
      <c r="C73" s="27" t="s">
        <v>163</v>
      </c>
      <c r="D73" s="24">
        <v>34</v>
      </c>
      <c r="E73" s="24">
        <v>40</v>
      </c>
      <c r="F73" s="24">
        <v>35</v>
      </c>
      <c r="G73" s="25">
        <v>50</v>
      </c>
      <c r="H73" s="25">
        <v>50</v>
      </c>
      <c r="I73" s="25">
        <v>50</v>
      </c>
    </row>
    <row r="74" spans="1:13" ht="47.25" x14ac:dyDescent="0.25">
      <c r="A74" s="73"/>
      <c r="B74" s="7" t="s">
        <v>168</v>
      </c>
      <c r="C74" s="27" t="s">
        <v>163</v>
      </c>
      <c r="D74" s="24">
        <v>232</v>
      </c>
      <c r="E74" s="24">
        <v>257</v>
      </c>
      <c r="F74" s="24">
        <v>257</v>
      </c>
      <c r="G74" s="25">
        <v>314</v>
      </c>
      <c r="H74" s="25">
        <v>314</v>
      </c>
      <c r="I74" s="25">
        <v>314</v>
      </c>
    </row>
    <row r="75" spans="1:13" ht="78.75" x14ac:dyDescent="0.25">
      <c r="A75" s="73"/>
      <c r="B75" s="7" t="s">
        <v>169</v>
      </c>
      <c r="C75" s="27" t="s">
        <v>164</v>
      </c>
      <c r="D75" s="24">
        <v>671044</v>
      </c>
      <c r="E75" s="24">
        <v>671044</v>
      </c>
      <c r="F75" s="24">
        <v>671044</v>
      </c>
      <c r="G75" s="25">
        <v>1557.9</v>
      </c>
      <c r="H75" s="25">
        <v>3979.4</v>
      </c>
      <c r="I75" s="25">
        <v>4024.3</v>
      </c>
    </row>
    <row r="76" spans="1:13" ht="63" x14ac:dyDescent="0.25">
      <c r="A76" s="73"/>
      <c r="B76" s="7" t="s">
        <v>170</v>
      </c>
      <c r="C76" s="27" t="s">
        <v>164</v>
      </c>
      <c r="D76" s="18" t="s">
        <v>157</v>
      </c>
      <c r="E76" s="24">
        <v>937</v>
      </c>
      <c r="F76" s="18" t="s">
        <v>157</v>
      </c>
      <c r="G76" s="18" t="s">
        <v>157</v>
      </c>
      <c r="H76" s="25">
        <v>580.9</v>
      </c>
      <c r="I76" s="18" t="s">
        <v>157</v>
      </c>
    </row>
    <row r="77" spans="1:13" ht="99.75" customHeight="1" x14ac:dyDescent="0.25">
      <c r="A77" s="55" t="s">
        <v>10</v>
      </c>
      <c r="B77" s="7" t="s">
        <v>171</v>
      </c>
      <c r="C77" s="55" t="s">
        <v>172</v>
      </c>
      <c r="D77" s="24">
        <v>24</v>
      </c>
      <c r="E77" s="24">
        <v>24</v>
      </c>
      <c r="F77" s="24">
        <v>24</v>
      </c>
      <c r="G77" s="25">
        <v>15654.6</v>
      </c>
      <c r="H77" s="25">
        <v>16141.4</v>
      </c>
      <c r="I77" s="25">
        <v>16643.7</v>
      </c>
    </row>
    <row r="78" spans="1:13" ht="21" customHeight="1" x14ac:dyDescent="0.25">
      <c r="A78" s="55" t="s">
        <v>11</v>
      </c>
      <c r="B78" s="7" t="s">
        <v>196</v>
      </c>
      <c r="C78" s="55" t="s">
        <v>164</v>
      </c>
      <c r="D78" s="24">
        <v>2028</v>
      </c>
      <c r="E78" s="24">
        <v>2249</v>
      </c>
      <c r="F78" s="24">
        <v>2033</v>
      </c>
      <c r="G78" s="25">
        <v>1070</v>
      </c>
      <c r="H78" s="25">
        <v>1829.8</v>
      </c>
      <c r="I78" s="25">
        <v>1150</v>
      </c>
    </row>
    <row r="79" spans="1:13" ht="18.75" customHeight="1" x14ac:dyDescent="0.25">
      <c r="A79" s="73" t="s">
        <v>12</v>
      </c>
      <c r="B79" s="7" t="s">
        <v>173</v>
      </c>
      <c r="C79" s="55"/>
      <c r="D79" s="18" t="s">
        <v>157</v>
      </c>
      <c r="E79" s="18" t="s">
        <v>157</v>
      </c>
      <c r="F79" s="18" t="s">
        <v>157</v>
      </c>
      <c r="G79" s="29">
        <f>SUM(G81:G86)</f>
        <v>25557.299999999996</v>
      </c>
      <c r="H79" s="29">
        <f t="shared" ref="H79:I79" si="0">SUM(H81:H86)</f>
        <v>23763</v>
      </c>
      <c r="I79" s="29">
        <f t="shared" si="0"/>
        <v>22799.5</v>
      </c>
    </row>
    <row r="80" spans="1:13" ht="15" x14ac:dyDescent="0.25">
      <c r="A80" s="73"/>
      <c r="B80" s="72" t="s">
        <v>158</v>
      </c>
      <c r="C80" s="72"/>
      <c r="D80" s="72"/>
      <c r="E80" s="72"/>
      <c r="F80" s="72"/>
      <c r="G80" s="72"/>
      <c r="H80" s="72"/>
      <c r="I80" s="72"/>
    </row>
    <row r="81" spans="1:14" x14ac:dyDescent="0.25">
      <c r="A81" s="73"/>
      <c r="B81" s="7" t="s">
        <v>174</v>
      </c>
      <c r="C81" s="55" t="s">
        <v>164</v>
      </c>
      <c r="D81" s="30">
        <v>1203</v>
      </c>
      <c r="E81" s="30">
        <v>902</v>
      </c>
      <c r="F81" s="30">
        <v>902</v>
      </c>
      <c r="G81" s="25">
        <v>20010</v>
      </c>
      <c r="H81" s="25">
        <v>15297.5</v>
      </c>
      <c r="I81" s="25">
        <v>15317.5</v>
      </c>
      <c r="K81" s="8"/>
      <c r="L81" s="8"/>
      <c r="M81" s="8"/>
    </row>
    <row r="82" spans="1:14" x14ac:dyDescent="0.25">
      <c r="A82" s="73"/>
      <c r="B82" s="7" t="s">
        <v>175</v>
      </c>
      <c r="C82" s="55" t="s">
        <v>164</v>
      </c>
      <c r="D82" s="30">
        <v>250</v>
      </c>
      <c r="E82" s="30">
        <v>250</v>
      </c>
      <c r="F82" s="30">
        <v>250</v>
      </c>
      <c r="G82" s="25">
        <v>518.6</v>
      </c>
      <c r="H82" s="25">
        <v>518.6</v>
      </c>
      <c r="I82" s="25">
        <v>518.6</v>
      </c>
    </row>
    <row r="83" spans="1:14" x14ac:dyDescent="0.25">
      <c r="A83" s="73"/>
      <c r="B83" s="7" t="s">
        <v>176</v>
      </c>
      <c r="C83" s="55" t="s">
        <v>164</v>
      </c>
      <c r="D83" s="30">
        <v>50</v>
      </c>
      <c r="E83" s="30">
        <v>50</v>
      </c>
      <c r="F83" s="30">
        <v>50</v>
      </c>
      <c r="G83" s="25">
        <v>232.1</v>
      </c>
      <c r="H83" s="25">
        <v>232.1</v>
      </c>
      <c r="I83" s="25">
        <v>232.1</v>
      </c>
    </row>
    <row r="84" spans="1:14" ht="31.5" x14ac:dyDescent="0.25">
      <c r="A84" s="73"/>
      <c r="B84" s="7" t="s">
        <v>177</v>
      </c>
      <c r="C84" s="55" t="s">
        <v>164</v>
      </c>
      <c r="D84" s="18" t="s">
        <v>157</v>
      </c>
      <c r="E84" s="30">
        <v>2700</v>
      </c>
      <c r="F84" s="30">
        <v>1800</v>
      </c>
      <c r="G84" s="18" t="s">
        <v>157</v>
      </c>
      <c r="H84" s="25">
        <v>2950.4</v>
      </c>
      <c r="I84" s="25">
        <v>1966.9</v>
      </c>
    </row>
    <row r="85" spans="1:14" x14ac:dyDescent="0.25">
      <c r="A85" s="73"/>
      <c r="B85" s="7" t="s">
        <v>178</v>
      </c>
      <c r="C85" s="55" t="s">
        <v>164</v>
      </c>
      <c r="D85" s="30">
        <v>407</v>
      </c>
      <c r="E85" s="30">
        <v>408</v>
      </c>
      <c r="F85" s="30">
        <v>408</v>
      </c>
      <c r="G85" s="25">
        <v>1796.5</v>
      </c>
      <c r="H85" s="25">
        <v>1764.3</v>
      </c>
      <c r="I85" s="25">
        <v>1764.3</v>
      </c>
    </row>
    <row r="86" spans="1:14" x14ac:dyDescent="0.25">
      <c r="A86" s="73"/>
      <c r="B86" s="7" t="s">
        <v>179</v>
      </c>
      <c r="C86" s="55" t="s">
        <v>164</v>
      </c>
      <c r="D86" s="30">
        <v>903</v>
      </c>
      <c r="E86" s="30">
        <v>902</v>
      </c>
      <c r="F86" s="30">
        <v>902</v>
      </c>
      <c r="G86" s="25">
        <v>3000.1</v>
      </c>
      <c r="H86" s="25">
        <v>3000.1</v>
      </c>
      <c r="I86" s="25">
        <v>3000.1</v>
      </c>
    </row>
    <row r="87" spans="1:14" x14ac:dyDescent="0.25">
      <c r="A87" s="54" t="s">
        <v>13</v>
      </c>
      <c r="B87" s="7" t="s">
        <v>180</v>
      </c>
      <c r="C87" s="55" t="s">
        <v>181</v>
      </c>
      <c r="D87" s="18" t="s">
        <v>157</v>
      </c>
      <c r="E87" s="11">
        <v>200</v>
      </c>
      <c r="F87" s="18" t="s">
        <v>157</v>
      </c>
      <c r="G87" s="18" t="s">
        <v>157</v>
      </c>
      <c r="H87" s="18">
        <v>239.5</v>
      </c>
      <c r="I87" s="18" t="s">
        <v>157</v>
      </c>
    </row>
    <row r="88" spans="1:14" ht="69" customHeight="1" x14ac:dyDescent="0.25">
      <c r="A88" s="54" t="s">
        <v>14</v>
      </c>
      <c r="B88" s="9" t="s">
        <v>182</v>
      </c>
      <c r="C88" s="55" t="s">
        <v>164</v>
      </c>
      <c r="D88" s="3">
        <v>8160</v>
      </c>
      <c r="E88" s="3">
        <v>8160</v>
      </c>
      <c r="F88" s="3">
        <v>8160</v>
      </c>
      <c r="G88" s="18">
        <v>1135</v>
      </c>
      <c r="H88" s="18">
        <v>1150</v>
      </c>
      <c r="I88" s="18">
        <v>1160</v>
      </c>
    </row>
    <row r="89" spans="1:14" ht="23.25" customHeight="1" x14ac:dyDescent="0.25">
      <c r="A89" s="71" t="s">
        <v>15</v>
      </c>
      <c r="B89" s="9" t="s">
        <v>183</v>
      </c>
      <c r="C89" s="55"/>
      <c r="D89" s="18" t="s">
        <v>157</v>
      </c>
      <c r="E89" s="18" t="s">
        <v>157</v>
      </c>
      <c r="F89" s="18" t="s">
        <v>157</v>
      </c>
      <c r="G89" s="18">
        <f>SUM(G91:G94)</f>
        <v>396.2</v>
      </c>
      <c r="H89" s="18">
        <f>SUM(H91:H94)</f>
        <v>1380</v>
      </c>
      <c r="I89" s="18">
        <f>SUM(I91:I94)</f>
        <v>396.2</v>
      </c>
    </row>
    <row r="90" spans="1:14" ht="15" x14ac:dyDescent="0.25">
      <c r="A90" s="71"/>
      <c r="B90" s="72" t="s">
        <v>158</v>
      </c>
      <c r="C90" s="72"/>
      <c r="D90" s="72"/>
      <c r="E90" s="72"/>
      <c r="F90" s="72"/>
      <c r="G90" s="72"/>
      <c r="H90" s="72"/>
      <c r="I90" s="72"/>
      <c r="K90" s="8"/>
      <c r="L90" s="8"/>
      <c r="M90" s="8"/>
      <c r="N90" s="8"/>
    </row>
    <row r="91" spans="1:14" ht="47.25" x14ac:dyDescent="0.25">
      <c r="A91" s="71"/>
      <c r="B91" s="10" t="s">
        <v>192</v>
      </c>
      <c r="C91" s="55" t="s">
        <v>164</v>
      </c>
      <c r="D91" s="18" t="s">
        <v>157</v>
      </c>
      <c r="E91" s="11">
        <v>5</v>
      </c>
      <c r="F91" s="18" t="s">
        <v>157</v>
      </c>
      <c r="G91" s="18" t="s">
        <v>157</v>
      </c>
      <c r="H91" s="18">
        <v>544.5</v>
      </c>
      <c r="I91" s="18" t="s">
        <v>157</v>
      </c>
    </row>
    <row r="92" spans="1:14" x14ac:dyDescent="0.25">
      <c r="A92" s="71"/>
      <c r="B92" s="9" t="s">
        <v>193</v>
      </c>
      <c r="C92" s="55" t="s">
        <v>164</v>
      </c>
      <c r="D92" s="11">
        <v>5</v>
      </c>
      <c r="E92" s="11">
        <v>46</v>
      </c>
      <c r="F92" s="11">
        <v>5</v>
      </c>
      <c r="G92" s="18">
        <v>39.799999999999997</v>
      </c>
      <c r="H92" s="18">
        <v>479.1</v>
      </c>
      <c r="I92" s="18">
        <v>39.799999999999997</v>
      </c>
    </row>
    <row r="93" spans="1:14" x14ac:dyDescent="0.25">
      <c r="A93" s="71"/>
      <c r="B93" s="9" t="s">
        <v>194</v>
      </c>
      <c r="C93" s="55" t="s">
        <v>184</v>
      </c>
      <c r="D93" s="12">
        <v>384.6</v>
      </c>
      <c r="E93" s="12">
        <v>384.6</v>
      </c>
      <c r="F93" s="12">
        <v>384.6</v>
      </c>
      <c r="G93" s="18">
        <v>106.4</v>
      </c>
      <c r="H93" s="18">
        <v>106.4</v>
      </c>
      <c r="I93" s="18">
        <v>106.4</v>
      </c>
    </row>
    <row r="94" spans="1:14" ht="31.5" x14ac:dyDescent="0.25">
      <c r="A94" s="71"/>
      <c r="B94" s="9" t="s">
        <v>195</v>
      </c>
      <c r="C94" s="55" t="s">
        <v>164</v>
      </c>
      <c r="D94" s="12">
        <v>0.1</v>
      </c>
      <c r="E94" s="12">
        <v>0.1</v>
      </c>
      <c r="F94" s="12">
        <v>0.1</v>
      </c>
      <c r="G94" s="18">
        <v>250</v>
      </c>
      <c r="H94" s="18">
        <v>250</v>
      </c>
      <c r="I94" s="18">
        <v>250</v>
      </c>
    </row>
    <row r="95" spans="1:14" ht="17.25" customHeight="1" x14ac:dyDescent="0.25">
      <c r="A95" s="54" t="s">
        <v>16</v>
      </c>
      <c r="B95" s="9" t="s">
        <v>185</v>
      </c>
      <c r="C95" s="55" t="s">
        <v>164</v>
      </c>
      <c r="D95" s="11">
        <v>2</v>
      </c>
      <c r="E95" s="11">
        <v>2</v>
      </c>
      <c r="F95" s="11">
        <v>2</v>
      </c>
      <c r="G95" s="18">
        <v>885</v>
      </c>
      <c r="H95" s="18">
        <v>890</v>
      </c>
      <c r="I95" s="18">
        <v>900</v>
      </c>
    </row>
    <row r="96" spans="1:14" ht="19.5" customHeight="1" x14ac:dyDescent="0.25">
      <c r="A96" s="54" t="s">
        <v>17</v>
      </c>
      <c r="B96" s="9" t="s">
        <v>186</v>
      </c>
      <c r="C96" s="27" t="s">
        <v>163</v>
      </c>
      <c r="D96" s="11">
        <v>65</v>
      </c>
      <c r="E96" s="11">
        <v>70</v>
      </c>
      <c r="F96" s="11">
        <v>75</v>
      </c>
      <c r="G96" s="18">
        <v>1170</v>
      </c>
      <c r="H96" s="18">
        <v>1220</v>
      </c>
      <c r="I96" s="18">
        <v>1300</v>
      </c>
    </row>
    <row r="97" spans="1:9" ht="18.75" customHeight="1" x14ac:dyDescent="0.25">
      <c r="A97" s="54" t="s">
        <v>18</v>
      </c>
      <c r="B97" s="9" t="s">
        <v>187</v>
      </c>
      <c r="C97" s="55" t="s">
        <v>188</v>
      </c>
      <c r="D97" s="18" t="s">
        <v>157</v>
      </c>
      <c r="E97" s="18" t="s">
        <v>157</v>
      </c>
      <c r="F97" s="18" t="s">
        <v>157</v>
      </c>
      <c r="G97" s="18">
        <v>1000</v>
      </c>
      <c r="H97" s="18">
        <v>1000</v>
      </c>
      <c r="I97" s="18">
        <v>1000</v>
      </c>
    </row>
    <row r="98" spans="1:9" ht="19.5" customHeight="1" x14ac:dyDescent="0.25">
      <c r="A98" s="54" t="s">
        <v>19</v>
      </c>
      <c r="B98" s="9" t="s">
        <v>189</v>
      </c>
      <c r="C98" s="55" t="s">
        <v>164</v>
      </c>
      <c r="D98" s="3">
        <v>6000</v>
      </c>
      <c r="E98" s="3">
        <v>6000</v>
      </c>
      <c r="F98" s="3">
        <v>6000</v>
      </c>
      <c r="G98" s="18">
        <v>420</v>
      </c>
      <c r="H98" s="18">
        <v>420</v>
      </c>
      <c r="I98" s="18">
        <v>420</v>
      </c>
    </row>
    <row r="99" spans="1:9" ht="19.5" customHeight="1" x14ac:dyDescent="0.25">
      <c r="A99" s="54" t="s">
        <v>20</v>
      </c>
      <c r="B99" s="9" t="s">
        <v>190</v>
      </c>
      <c r="C99" s="55" t="s">
        <v>191</v>
      </c>
      <c r="D99" s="12">
        <v>102</v>
      </c>
      <c r="E99" s="12">
        <v>704</v>
      </c>
      <c r="F99" s="12">
        <v>26</v>
      </c>
      <c r="G99" s="18">
        <v>144.5</v>
      </c>
      <c r="H99" s="18">
        <v>997.2</v>
      </c>
      <c r="I99" s="18">
        <v>36.799999999999997</v>
      </c>
    </row>
    <row r="100" spans="1:9" ht="27.75" customHeight="1" x14ac:dyDescent="0.25">
      <c r="A100" s="69" t="s">
        <v>29</v>
      </c>
      <c r="B100" s="69"/>
      <c r="C100" s="69"/>
      <c r="D100" s="69"/>
      <c r="E100" s="69"/>
      <c r="F100" s="69"/>
      <c r="G100" s="69"/>
      <c r="H100" s="69"/>
      <c r="I100" s="69"/>
    </row>
    <row r="101" spans="1:9" ht="31.5" x14ac:dyDescent="0.25">
      <c r="A101" s="55" t="s">
        <v>9</v>
      </c>
      <c r="B101" s="2" t="s">
        <v>108</v>
      </c>
      <c r="C101" s="27" t="s">
        <v>152</v>
      </c>
      <c r="D101" s="3">
        <v>207</v>
      </c>
      <c r="E101" s="3">
        <v>207</v>
      </c>
      <c r="F101" s="3">
        <v>207</v>
      </c>
      <c r="G101" s="6">
        <v>30022.6</v>
      </c>
      <c r="H101" s="6">
        <v>30338.3</v>
      </c>
      <c r="I101" s="6">
        <v>30694.1</v>
      </c>
    </row>
    <row r="102" spans="1:9" x14ac:dyDescent="0.25">
      <c r="A102" s="55" t="s">
        <v>10</v>
      </c>
      <c r="B102" s="2" t="s">
        <v>109</v>
      </c>
      <c r="C102" s="27" t="s">
        <v>152</v>
      </c>
      <c r="D102" s="3">
        <v>207</v>
      </c>
      <c r="E102" s="3">
        <v>207</v>
      </c>
      <c r="F102" s="3">
        <v>207</v>
      </c>
      <c r="G102" s="6">
        <v>8983.1</v>
      </c>
      <c r="H102" s="6">
        <v>9077.6</v>
      </c>
      <c r="I102" s="6">
        <v>9184</v>
      </c>
    </row>
    <row r="103" spans="1:9" ht="31.5" x14ac:dyDescent="0.25">
      <c r="A103" s="55" t="s">
        <v>11</v>
      </c>
      <c r="B103" s="2" t="s">
        <v>110</v>
      </c>
      <c r="C103" s="27" t="s">
        <v>152</v>
      </c>
      <c r="D103" s="3">
        <v>158</v>
      </c>
      <c r="E103" s="3">
        <v>158</v>
      </c>
      <c r="F103" s="3">
        <v>158</v>
      </c>
      <c r="G103" s="6">
        <v>19842.3</v>
      </c>
      <c r="H103" s="6">
        <v>20051</v>
      </c>
      <c r="I103" s="6">
        <v>20286.099999999999</v>
      </c>
    </row>
    <row r="104" spans="1:9" x14ac:dyDescent="0.25">
      <c r="A104" s="55" t="s">
        <v>12</v>
      </c>
      <c r="B104" s="2" t="s">
        <v>111</v>
      </c>
      <c r="C104" s="27" t="s">
        <v>152</v>
      </c>
      <c r="D104" s="3">
        <v>400</v>
      </c>
      <c r="E104" s="3">
        <v>400</v>
      </c>
      <c r="F104" s="3">
        <v>400</v>
      </c>
      <c r="G104" s="6">
        <v>9752</v>
      </c>
      <c r="H104" s="6">
        <v>9854.5</v>
      </c>
      <c r="I104" s="6">
        <v>9970.1</v>
      </c>
    </row>
    <row r="105" spans="1:9" ht="31.5" x14ac:dyDescent="0.25">
      <c r="A105" s="55" t="s">
        <v>13</v>
      </c>
      <c r="B105" s="2" t="s">
        <v>112</v>
      </c>
      <c r="C105" s="21" t="s">
        <v>113</v>
      </c>
      <c r="D105" s="3">
        <v>834138</v>
      </c>
      <c r="E105" s="3">
        <v>834138</v>
      </c>
      <c r="F105" s="3">
        <v>834138</v>
      </c>
      <c r="G105" s="6">
        <v>107812.3</v>
      </c>
      <c r="H105" s="6">
        <v>109262.3</v>
      </c>
      <c r="I105" s="6">
        <v>110223.2</v>
      </c>
    </row>
    <row r="106" spans="1:9" ht="31.5" x14ac:dyDescent="0.25">
      <c r="A106" s="55" t="s">
        <v>14</v>
      </c>
      <c r="B106" s="2" t="s">
        <v>114</v>
      </c>
      <c r="C106" s="21" t="s">
        <v>113</v>
      </c>
      <c r="D106" s="3">
        <v>180873</v>
      </c>
      <c r="E106" s="3">
        <v>180873</v>
      </c>
      <c r="F106" s="3">
        <v>180873</v>
      </c>
      <c r="G106" s="6">
        <v>31908</v>
      </c>
      <c r="H106" s="6">
        <v>32243.5</v>
      </c>
      <c r="I106" s="6">
        <v>32621.5</v>
      </c>
    </row>
    <row r="107" spans="1:9" ht="47.25" x14ac:dyDescent="0.25">
      <c r="A107" s="55" t="s">
        <v>15</v>
      </c>
      <c r="B107" s="2" t="s">
        <v>115</v>
      </c>
      <c r="C107" s="27" t="s">
        <v>152</v>
      </c>
      <c r="D107" s="3">
        <v>5442</v>
      </c>
      <c r="E107" s="3">
        <v>5442</v>
      </c>
      <c r="F107" s="3">
        <v>5442</v>
      </c>
      <c r="G107" s="6">
        <v>14755.3</v>
      </c>
      <c r="H107" s="6">
        <v>14910.4</v>
      </c>
      <c r="I107" s="6">
        <v>15085.2</v>
      </c>
    </row>
    <row r="108" spans="1:9" ht="31.5" x14ac:dyDescent="0.25">
      <c r="A108" s="55" t="s">
        <v>16</v>
      </c>
      <c r="B108" s="2" t="s">
        <v>116</v>
      </c>
      <c r="C108" s="27" t="s">
        <v>152</v>
      </c>
      <c r="D108" s="3">
        <v>3519</v>
      </c>
      <c r="E108" s="3">
        <v>3519</v>
      </c>
      <c r="F108" s="3">
        <v>3519</v>
      </c>
      <c r="G108" s="6">
        <v>90110.9</v>
      </c>
      <c r="H108" s="6">
        <v>91058.5</v>
      </c>
      <c r="I108" s="6">
        <v>92126</v>
      </c>
    </row>
    <row r="109" spans="1:9" x14ac:dyDescent="0.25">
      <c r="A109" s="55" t="s">
        <v>17</v>
      </c>
      <c r="B109" s="2" t="s">
        <v>117</v>
      </c>
      <c r="C109" s="27" t="s">
        <v>152</v>
      </c>
      <c r="D109" s="3">
        <v>2772</v>
      </c>
      <c r="E109" s="3">
        <v>2772</v>
      </c>
      <c r="F109" s="3">
        <v>2772</v>
      </c>
      <c r="G109" s="6">
        <v>69391.199999999997</v>
      </c>
      <c r="H109" s="6">
        <v>70120.899999999994</v>
      </c>
      <c r="I109" s="6">
        <v>70942.899999999994</v>
      </c>
    </row>
    <row r="110" spans="1:9" ht="63" x14ac:dyDescent="0.25">
      <c r="A110" s="55" t="s">
        <v>18</v>
      </c>
      <c r="B110" s="2" t="s">
        <v>118</v>
      </c>
      <c r="C110" s="27" t="s">
        <v>152</v>
      </c>
      <c r="D110" s="3">
        <v>939</v>
      </c>
      <c r="E110" s="3">
        <v>939</v>
      </c>
      <c r="F110" s="3">
        <v>939</v>
      </c>
      <c r="G110" s="6">
        <v>3782.8</v>
      </c>
      <c r="H110" s="6">
        <v>3822.6</v>
      </c>
      <c r="I110" s="6">
        <v>3867.4</v>
      </c>
    </row>
    <row r="111" spans="1:9" ht="47.25" x14ac:dyDescent="0.25">
      <c r="A111" s="55" t="s">
        <v>19</v>
      </c>
      <c r="B111" s="2" t="s">
        <v>119</v>
      </c>
      <c r="C111" s="27" t="s">
        <v>152</v>
      </c>
      <c r="D111" s="3">
        <v>611</v>
      </c>
      <c r="E111" s="3">
        <v>611</v>
      </c>
      <c r="F111" s="3">
        <v>611</v>
      </c>
      <c r="G111" s="6">
        <v>2121.6999999999998</v>
      </c>
      <c r="H111" s="6">
        <v>2144</v>
      </c>
      <c r="I111" s="6">
        <v>2169.1</v>
      </c>
    </row>
    <row r="112" spans="1:9" ht="63" x14ac:dyDescent="0.25">
      <c r="A112" s="55" t="s">
        <v>20</v>
      </c>
      <c r="B112" s="2" t="s">
        <v>120</v>
      </c>
      <c r="C112" s="27" t="s">
        <v>152</v>
      </c>
      <c r="D112" s="3">
        <v>879</v>
      </c>
      <c r="E112" s="3">
        <v>879</v>
      </c>
      <c r="F112" s="3">
        <v>879</v>
      </c>
      <c r="G112" s="6">
        <v>46226.3</v>
      </c>
      <c r="H112" s="6">
        <v>46712.4</v>
      </c>
      <c r="I112" s="6">
        <v>47260</v>
      </c>
    </row>
    <row r="113" spans="1:9" x14ac:dyDescent="0.25">
      <c r="A113" s="55" t="s">
        <v>21</v>
      </c>
      <c r="B113" s="2" t="s">
        <v>121</v>
      </c>
      <c r="C113" s="27" t="s">
        <v>152</v>
      </c>
      <c r="D113" s="3">
        <v>46</v>
      </c>
      <c r="E113" s="3">
        <v>46</v>
      </c>
      <c r="F113" s="3">
        <v>46</v>
      </c>
      <c r="G113" s="6">
        <v>242.7</v>
      </c>
      <c r="H113" s="6">
        <v>245.3</v>
      </c>
      <c r="I113" s="6">
        <v>248.2</v>
      </c>
    </row>
    <row r="114" spans="1:9" ht="47.25" x14ac:dyDescent="0.25">
      <c r="A114" s="55" t="s">
        <v>22</v>
      </c>
      <c r="B114" s="2" t="s">
        <v>122</v>
      </c>
      <c r="C114" s="27" t="s">
        <v>152</v>
      </c>
      <c r="D114" s="3">
        <v>360</v>
      </c>
      <c r="E114" s="3">
        <v>360</v>
      </c>
      <c r="F114" s="3">
        <v>360</v>
      </c>
      <c r="G114" s="6">
        <v>53642.1</v>
      </c>
      <c r="H114" s="6">
        <v>54206.2</v>
      </c>
      <c r="I114" s="6">
        <v>54841.599999999999</v>
      </c>
    </row>
    <row r="115" spans="1:9" ht="94.5" x14ac:dyDescent="0.25">
      <c r="A115" s="55" t="s">
        <v>23</v>
      </c>
      <c r="B115" s="2" t="s">
        <v>123</v>
      </c>
      <c r="C115" s="27" t="s">
        <v>152</v>
      </c>
      <c r="D115" s="3">
        <v>35</v>
      </c>
      <c r="E115" s="3">
        <v>35</v>
      </c>
      <c r="F115" s="3">
        <v>35</v>
      </c>
      <c r="G115" s="6">
        <v>1875.5</v>
      </c>
      <c r="H115" s="6">
        <v>1895.1</v>
      </c>
      <c r="I115" s="6">
        <v>1917.4</v>
      </c>
    </row>
    <row r="116" spans="1:9" x14ac:dyDescent="0.25">
      <c r="A116" s="55" t="s">
        <v>30</v>
      </c>
      <c r="B116" s="2" t="s">
        <v>124</v>
      </c>
      <c r="C116" s="27" t="s">
        <v>152</v>
      </c>
      <c r="D116" s="3">
        <v>830</v>
      </c>
      <c r="E116" s="3">
        <v>830</v>
      </c>
      <c r="F116" s="3">
        <v>830</v>
      </c>
      <c r="G116" s="6">
        <v>40047</v>
      </c>
      <c r="H116" s="6">
        <v>40053.300000000003</v>
      </c>
      <c r="I116" s="6">
        <v>40186.800000000003</v>
      </c>
    </row>
    <row r="117" spans="1:9" x14ac:dyDescent="0.25">
      <c r="A117" s="55" t="s">
        <v>31</v>
      </c>
      <c r="B117" s="2" t="s">
        <v>125</v>
      </c>
      <c r="C117" s="27" t="s">
        <v>152</v>
      </c>
      <c r="D117" s="3">
        <v>5650</v>
      </c>
      <c r="E117" s="3">
        <v>5650</v>
      </c>
      <c r="F117" s="3">
        <v>5650</v>
      </c>
      <c r="G117" s="6">
        <v>17257.8</v>
      </c>
      <c r="H117" s="6">
        <v>17439.3</v>
      </c>
      <c r="I117" s="6">
        <v>17643.8</v>
      </c>
    </row>
    <row r="118" spans="1:9" ht="31.5" x14ac:dyDescent="0.25">
      <c r="A118" s="55" t="s">
        <v>32</v>
      </c>
      <c r="B118" s="2" t="s">
        <v>126</v>
      </c>
      <c r="C118" s="27" t="s">
        <v>152</v>
      </c>
      <c r="D118" s="3">
        <v>341</v>
      </c>
      <c r="E118" s="3">
        <v>341</v>
      </c>
      <c r="F118" s="3">
        <v>341</v>
      </c>
      <c r="G118" s="6">
        <v>27812.6</v>
      </c>
      <c r="H118" s="6">
        <v>28105.1</v>
      </c>
      <c r="I118" s="6">
        <v>28434.6</v>
      </c>
    </row>
    <row r="119" spans="1:9" ht="31.5" x14ac:dyDescent="0.25">
      <c r="A119" s="55" t="s">
        <v>33</v>
      </c>
      <c r="B119" s="2" t="s">
        <v>127</v>
      </c>
      <c r="C119" s="27" t="s">
        <v>152</v>
      </c>
      <c r="D119" s="3">
        <v>1262</v>
      </c>
      <c r="E119" s="3">
        <v>1262</v>
      </c>
      <c r="F119" s="3">
        <v>1262</v>
      </c>
      <c r="G119" s="6">
        <v>146204.70000000001</v>
      </c>
      <c r="H119" s="6">
        <v>147742.20000000001</v>
      </c>
      <c r="I119" s="6">
        <v>149474.20000000001</v>
      </c>
    </row>
    <row r="120" spans="1:9" ht="31.5" x14ac:dyDescent="0.25">
      <c r="A120" s="55" t="s">
        <v>34</v>
      </c>
      <c r="B120" s="2" t="s">
        <v>128</v>
      </c>
      <c r="C120" s="27" t="s">
        <v>152</v>
      </c>
      <c r="D120" s="3">
        <v>1830</v>
      </c>
      <c r="E120" s="3">
        <v>1830</v>
      </c>
      <c r="F120" s="3">
        <v>1830</v>
      </c>
      <c r="G120" s="6">
        <v>185018.4</v>
      </c>
      <c r="H120" s="6">
        <v>185812.9</v>
      </c>
      <c r="I120" s="6">
        <v>186305.7</v>
      </c>
    </row>
    <row r="121" spans="1:9" ht="31.5" x14ac:dyDescent="0.25">
      <c r="A121" s="55" t="s">
        <v>35</v>
      </c>
      <c r="B121" s="2" t="s">
        <v>129</v>
      </c>
      <c r="C121" s="27" t="s">
        <v>152</v>
      </c>
      <c r="D121" s="3">
        <v>808</v>
      </c>
      <c r="E121" s="3">
        <v>808</v>
      </c>
      <c r="F121" s="3">
        <v>808</v>
      </c>
      <c r="G121" s="6">
        <v>83718.600000000006</v>
      </c>
      <c r="H121" s="6">
        <v>84598.9</v>
      </c>
      <c r="I121" s="6">
        <v>85590.7</v>
      </c>
    </row>
    <row r="122" spans="1:9" ht="47.25" x14ac:dyDescent="0.25">
      <c r="A122" s="55" t="s">
        <v>36</v>
      </c>
      <c r="B122" s="2" t="s">
        <v>130</v>
      </c>
      <c r="C122" s="22" t="s">
        <v>153</v>
      </c>
      <c r="D122" s="3">
        <v>17784</v>
      </c>
      <c r="E122" s="3">
        <v>17784</v>
      </c>
      <c r="F122" s="3">
        <v>17784</v>
      </c>
      <c r="G122" s="6">
        <v>4046.4</v>
      </c>
      <c r="H122" s="6">
        <v>4088.9</v>
      </c>
      <c r="I122" s="6">
        <v>4136.8</v>
      </c>
    </row>
    <row r="123" spans="1:9" ht="31.5" x14ac:dyDescent="0.25">
      <c r="A123" s="55" t="s">
        <v>37</v>
      </c>
      <c r="B123" s="2" t="s">
        <v>81</v>
      </c>
      <c r="C123" s="22" t="s">
        <v>154</v>
      </c>
      <c r="D123" s="3">
        <v>2.8</v>
      </c>
      <c r="E123" s="3">
        <v>2.8</v>
      </c>
      <c r="F123" s="3">
        <v>2.8</v>
      </c>
      <c r="G123" s="6">
        <v>10707.2</v>
      </c>
      <c r="H123" s="6">
        <v>10819.8</v>
      </c>
      <c r="I123" s="6">
        <v>10946.6</v>
      </c>
    </row>
    <row r="124" spans="1:9" ht="31.5" x14ac:dyDescent="0.25">
      <c r="A124" s="55" t="s">
        <v>38</v>
      </c>
      <c r="B124" s="2" t="s">
        <v>131</v>
      </c>
      <c r="C124" s="19" t="s">
        <v>113</v>
      </c>
      <c r="D124" s="3">
        <v>8094</v>
      </c>
      <c r="E124" s="3">
        <v>8094</v>
      </c>
      <c r="F124" s="3">
        <v>8094</v>
      </c>
      <c r="G124" s="6">
        <v>11083</v>
      </c>
      <c r="H124" s="6">
        <v>11199.5</v>
      </c>
      <c r="I124" s="6">
        <v>11330.8</v>
      </c>
    </row>
    <row r="125" spans="1:9" ht="31.5" x14ac:dyDescent="0.25">
      <c r="A125" s="55" t="s">
        <v>39</v>
      </c>
      <c r="B125" s="2" t="s">
        <v>132</v>
      </c>
      <c r="C125" s="19" t="s">
        <v>113</v>
      </c>
      <c r="D125" s="3">
        <v>6327</v>
      </c>
      <c r="E125" s="3">
        <v>6327</v>
      </c>
      <c r="F125" s="3">
        <v>6327</v>
      </c>
      <c r="G125" s="6">
        <v>4332.1000000000004</v>
      </c>
      <c r="H125" s="6">
        <v>4377.7</v>
      </c>
      <c r="I125" s="6">
        <v>4429</v>
      </c>
    </row>
    <row r="126" spans="1:9" ht="63" x14ac:dyDescent="0.25">
      <c r="A126" s="55" t="s">
        <v>40</v>
      </c>
      <c r="B126" s="2" t="s">
        <v>133</v>
      </c>
      <c r="C126" s="19" t="s">
        <v>113</v>
      </c>
      <c r="D126" s="3">
        <v>45201</v>
      </c>
      <c r="E126" s="3">
        <v>45201</v>
      </c>
      <c r="F126" s="3">
        <v>45201</v>
      </c>
      <c r="G126" s="6">
        <v>31587.200000000001</v>
      </c>
      <c r="H126" s="6">
        <v>31919.3</v>
      </c>
      <c r="I126" s="6">
        <v>32293.599999999999</v>
      </c>
    </row>
    <row r="127" spans="1:9" ht="63" x14ac:dyDescent="0.25">
      <c r="A127" s="55" t="s">
        <v>41</v>
      </c>
      <c r="B127" s="2" t="s">
        <v>134</v>
      </c>
      <c r="C127" s="19" t="s">
        <v>113</v>
      </c>
      <c r="D127" s="3">
        <v>798</v>
      </c>
      <c r="E127" s="3">
        <v>798</v>
      </c>
      <c r="F127" s="3">
        <v>798</v>
      </c>
      <c r="G127" s="6">
        <v>278.2</v>
      </c>
      <c r="H127" s="6">
        <v>281.10000000000002</v>
      </c>
      <c r="I127" s="6">
        <v>284.3</v>
      </c>
    </row>
    <row r="128" spans="1:9" ht="47.25" x14ac:dyDescent="0.25">
      <c r="A128" s="27" t="s">
        <v>43</v>
      </c>
      <c r="B128" s="2" t="s">
        <v>135</v>
      </c>
      <c r="C128" s="19" t="s">
        <v>113</v>
      </c>
      <c r="D128" s="3">
        <v>684</v>
      </c>
      <c r="E128" s="3">
        <v>684</v>
      </c>
      <c r="F128" s="3">
        <v>684</v>
      </c>
      <c r="G128" s="6">
        <v>946.3</v>
      </c>
      <c r="H128" s="6">
        <v>956.3</v>
      </c>
      <c r="I128" s="6">
        <v>967.5</v>
      </c>
    </row>
    <row r="129" spans="1:9" ht="31.5" x14ac:dyDescent="0.25">
      <c r="A129" s="27" t="s">
        <v>44</v>
      </c>
      <c r="B129" s="2" t="s">
        <v>136</v>
      </c>
      <c r="C129" s="21" t="s">
        <v>155</v>
      </c>
      <c r="D129" s="3">
        <v>182</v>
      </c>
      <c r="E129" s="3">
        <v>182</v>
      </c>
      <c r="F129" s="3">
        <v>182</v>
      </c>
      <c r="G129" s="6">
        <v>23233.5</v>
      </c>
      <c r="H129" s="6">
        <v>23477.8</v>
      </c>
      <c r="I129" s="6">
        <v>23753.1</v>
      </c>
    </row>
    <row r="130" spans="1:9" ht="63" x14ac:dyDescent="0.25">
      <c r="A130" s="27" t="s">
        <v>45</v>
      </c>
      <c r="B130" s="2" t="s">
        <v>137</v>
      </c>
      <c r="C130" s="21" t="s">
        <v>155</v>
      </c>
      <c r="D130" s="3">
        <v>50</v>
      </c>
      <c r="E130" s="3">
        <v>50</v>
      </c>
      <c r="F130" s="3">
        <v>50</v>
      </c>
      <c r="G130" s="6">
        <v>2989.8</v>
      </c>
      <c r="H130" s="6">
        <v>3021.3</v>
      </c>
      <c r="I130" s="6">
        <v>3056.8</v>
      </c>
    </row>
    <row r="131" spans="1:9" x14ac:dyDescent="0.25">
      <c r="A131" s="27" t="s">
        <v>46</v>
      </c>
      <c r="B131" s="2" t="s">
        <v>138</v>
      </c>
      <c r="C131" s="21" t="s">
        <v>139</v>
      </c>
      <c r="D131" s="3">
        <v>6</v>
      </c>
      <c r="E131" s="3">
        <v>6</v>
      </c>
      <c r="F131" s="3">
        <v>6</v>
      </c>
      <c r="G131" s="6">
        <v>8959.7000000000007</v>
      </c>
      <c r="H131" s="6">
        <v>9147.4</v>
      </c>
      <c r="I131" s="6">
        <v>9254.6</v>
      </c>
    </row>
    <row r="132" spans="1:9" x14ac:dyDescent="0.25">
      <c r="A132" s="27" t="s">
        <v>47</v>
      </c>
      <c r="B132" s="2" t="s">
        <v>94</v>
      </c>
      <c r="C132" s="21" t="s">
        <v>139</v>
      </c>
      <c r="D132" s="3">
        <v>6</v>
      </c>
      <c r="E132" s="3">
        <v>6</v>
      </c>
      <c r="F132" s="3">
        <v>6</v>
      </c>
      <c r="G132" s="6">
        <v>8959.7000000000007</v>
      </c>
      <c r="H132" s="6">
        <v>9147.4</v>
      </c>
      <c r="I132" s="6">
        <v>9254.6</v>
      </c>
    </row>
    <row r="133" spans="1:9" ht="31.5" x14ac:dyDescent="0.25">
      <c r="A133" s="27" t="s">
        <v>48</v>
      </c>
      <c r="B133" s="2" t="s">
        <v>140</v>
      </c>
      <c r="C133" s="21" t="s">
        <v>139</v>
      </c>
      <c r="D133" s="3">
        <v>1</v>
      </c>
      <c r="E133" s="3">
        <v>1</v>
      </c>
      <c r="F133" s="3">
        <v>1</v>
      </c>
      <c r="G133" s="6">
        <v>1376</v>
      </c>
      <c r="H133" s="6">
        <v>1376</v>
      </c>
      <c r="I133" s="6">
        <v>1376</v>
      </c>
    </row>
    <row r="134" spans="1:9" ht="94.5" x14ac:dyDescent="0.25">
      <c r="A134" s="27" t="s">
        <v>49</v>
      </c>
      <c r="B134" s="2" t="s">
        <v>141</v>
      </c>
      <c r="C134" s="27" t="s">
        <v>152</v>
      </c>
      <c r="D134" s="3">
        <v>386969</v>
      </c>
      <c r="E134" s="3">
        <v>386969</v>
      </c>
      <c r="F134" s="3">
        <v>386969</v>
      </c>
      <c r="G134" s="6">
        <v>59702.400000000001</v>
      </c>
      <c r="H134" s="6">
        <v>61038.5</v>
      </c>
      <c r="I134" s="6">
        <v>62171.9</v>
      </c>
    </row>
    <row r="135" spans="1:9" ht="63" x14ac:dyDescent="0.25">
      <c r="A135" s="27" t="s">
        <v>50</v>
      </c>
      <c r="B135" s="2" t="s">
        <v>142</v>
      </c>
      <c r="C135" s="27" t="s">
        <v>152</v>
      </c>
      <c r="D135" s="3">
        <v>141552</v>
      </c>
      <c r="E135" s="3">
        <v>141552</v>
      </c>
      <c r="F135" s="3">
        <v>141552</v>
      </c>
      <c r="G135" s="6">
        <v>9731.6</v>
      </c>
      <c r="H135" s="6">
        <v>9949.4</v>
      </c>
      <c r="I135" s="6">
        <v>10134.200000000001</v>
      </c>
    </row>
    <row r="136" spans="1:9" ht="78.75" x14ac:dyDescent="0.25">
      <c r="A136" s="27" t="s">
        <v>51</v>
      </c>
      <c r="B136" s="2" t="s">
        <v>143</v>
      </c>
      <c r="C136" s="27" t="s">
        <v>152</v>
      </c>
      <c r="D136" s="3">
        <v>7934</v>
      </c>
      <c r="E136" s="3">
        <v>7934</v>
      </c>
      <c r="F136" s="3">
        <v>7934</v>
      </c>
      <c r="G136" s="6">
        <v>536095</v>
      </c>
      <c r="H136" s="6">
        <v>546692.80000000005</v>
      </c>
      <c r="I136" s="6">
        <v>560312.5</v>
      </c>
    </row>
    <row r="137" spans="1:9" ht="78.75" x14ac:dyDescent="0.25">
      <c r="A137" s="27" t="s">
        <v>52</v>
      </c>
      <c r="B137" s="2" t="s">
        <v>144</v>
      </c>
      <c r="C137" s="27" t="s">
        <v>152</v>
      </c>
      <c r="D137" s="3">
        <v>907</v>
      </c>
      <c r="E137" s="3">
        <v>907</v>
      </c>
      <c r="F137" s="3">
        <v>907</v>
      </c>
      <c r="G137" s="6">
        <v>67987.399999999994</v>
      </c>
      <c r="H137" s="6">
        <v>69509</v>
      </c>
      <c r="I137" s="6">
        <v>70799.600000000006</v>
      </c>
    </row>
    <row r="138" spans="1:9" ht="78.75" x14ac:dyDescent="0.25">
      <c r="A138" s="27" t="s">
        <v>53</v>
      </c>
      <c r="B138" s="2" t="s">
        <v>145</v>
      </c>
      <c r="C138" s="27" t="s">
        <v>152</v>
      </c>
      <c r="D138" s="3">
        <v>40</v>
      </c>
      <c r="E138" s="3">
        <v>40</v>
      </c>
      <c r="F138" s="3">
        <v>40</v>
      </c>
      <c r="G138" s="6">
        <v>994.5</v>
      </c>
      <c r="H138" s="6">
        <v>1016.7</v>
      </c>
      <c r="I138" s="6">
        <v>1035.5999999999999</v>
      </c>
    </row>
    <row r="139" spans="1:9" ht="78.75" x14ac:dyDescent="0.25">
      <c r="A139" s="27" t="s">
        <v>54</v>
      </c>
      <c r="B139" s="2" t="s">
        <v>146</v>
      </c>
      <c r="C139" s="27" t="s">
        <v>152</v>
      </c>
      <c r="D139" s="3">
        <v>12680</v>
      </c>
      <c r="E139" s="3">
        <v>12680</v>
      </c>
      <c r="F139" s="3">
        <v>12680</v>
      </c>
      <c r="G139" s="6">
        <v>837248.8</v>
      </c>
      <c r="H139" s="6">
        <v>859879.3</v>
      </c>
      <c r="I139" s="6">
        <v>878080.8</v>
      </c>
    </row>
    <row r="140" spans="1:9" ht="78.75" x14ac:dyDescent="0.25">
      <c r="A140" s="27" t="s">
        <v>55</v>
      </c>
      <c r="B140" s="2" t="s">
        <v>147</v>
      </c>
      <c r="C140" s="27" t="s">
        <v>152</v>
      </c>
      <c r="D140" s="3">
        <v>115</v>
      </c>
      <c r="E140" s="3">
        <v>115</v>
      </c>
      <c r="F140" s="3">
        <v>115</v>
      </c>
      <c r="G140" s="6">
        <v>1840.1</v>
      </c>
      <c r="H140" s="6">
        <v>1881.3</v>
      </c>
      <c r="I140" s="6">
        <v>1916.2</v>
      </c>
    </row>
    <row r="141" spans="1:9" ht="78.75" x14ac:dyDescent="0.25">
      <c r="A141" s="27" t="s">
        <v>56</v>
      </c>
      <c r="B141" s="2" t="s">
        <v>148</v>
      </c>
      <c r="C141" s="27" t="s">
        <v>152</v>
      </c>
      <c r="D141" s="3">
        <v>579</v>
      </c>
      <c r="E141" s="3">
        <v>579</v>
      </c>
      <c r="F141" s="3">
        <v>579</v>
      </c>
      <c r="G141" s="6">
        <v>41507</v>
      </c>
      <c r="H141" s="6">
        <v>42435.9</v>
      </c>
      <c r="I141" s="6">
        <v>43223.9</v>
      </c>
    </row>
    <row r="142" spans="1:9" ht="78.75" x14ac:dyDescent="0.25">
      <c r="A142" s="27" t="s">
        <v>57</v>
      </c>
      <c r="B142" s="2" t="s">
        <v>149</v>
      </c>
      <c r="C142" s="27" t="s">
        <v>152</v>
      </c>
      <c r="D142" s="3">
        <v>2293</v>
      </c>
      <c r="E142" s="3">
        <v>2293</v>
      </c>
      <c r="F142" s="3">
        <v>2293</v>
      </c>
      <c r="G142" s="6">
        <v>36569.599999999999</v>
      </c>
      <c r="H142" s="6">
        <v>37388</v>
      </c>
      <c r="I142" s="6">
        <v>38082.199999999997</v>
      </c>
    </row>
    <row r="143" spans="1:9" ht="78.75" x14ac:dyDescent="0.25">
      <c r="A143" s="27" t="s">
        <v>58</v>
      </c>
      <c r="B143" s="2" t="s">
        <v>150</v>
      </c>
      <c r="C143" s="27" t="s">
        <v>152</v>
      </c>
      <c r="D143" s="3">
        <v>113</v>
      </c>
      <c r="E143" s="3">
        <v>113</v>
      </c>
      <c r="F143" s="3">
        <v>113</v>
      </c>
      <c r="G143" s="6">
        <v>2927.9</v>
      </c>
      <c r="H143" s="6">
        <v>2993.6</v>
      </c>
      <c r="I143" s="6">
        <v>3048.7</v>
      </c>
    </row>
    <row r="144" spans="1:9" ht="24" customHeight="1" x14ac:dyDescent="0.25">
      <c r="A144" s="69" t="s">
        <v>42</v>
      </c>
      <c r="B144" s="69"/>
      <c r="C144" s="69"/>
      <c r="D144" s="69"/>
      <c r="E144" s="69"/>
      <c r="F144" s="69"/>
      <c r="G144" s="69"/>
      <c r="H144" s="69"/>
      <c r="I144" s="69"/>
    </row>
    <row r="145" spans="1:9" ht="31.5" x14ac:dyDescent="0.25">
      <c r="A145" s="55" t="s">
        <v>9</v>
      </c>
      <c r="B145" s="31" t="s">
        <v>201</v>
      </c>
      <c r="C145" s="27" t="s">
        <v>155</v>
      </c>
      <c r="D145" s="3">
        <v>380839</v>
      </c>
      <c r="E145" s="3">
        <v>380839</v>
      </c>
      <c r="F145" s="3">
        <v>380839</v>
      </c>
      <c r="G145" s="18">
        <v>6317.6</v>
      </c>
      <c r="H145" s="18">
        <v>6534.8</v>
      </c>
      <c r="I145" s="18">
        <v>6750</v>
      </c>
    </row>
    <row r="146" spans="1:9" ht="31.5" x14ac:dyDescent="0.25">
      <c r="A146" s="55" t="s">
        <v>10</v>
      </c>
      <c r="B146" s="31" t="s">
        <v>202</v>
      </c>
      <c r="C146" s="27" t="s">
        <v>152</v>
      </c>
      <c r="D146" s="3">
        <v>505890</v>
      </c>
      <c r="E146" s="3">
        <v>505890</v>
      </c>
      <c r="F146" s="3">
        <v>505890</v>
      </c>
      <c r="G146" s="18">
        <v>40138.6</v>
      </c>
      <c r="H146" s="18">
        <v>53678.1</v>
      </c>
      <c r="I146" s="18">
        <v>55446.1</v>
      </c>
    </row>
    <row r="147" spans="1:9" ht="31.5" x14ac:dyDescent="0.25">
      <c r="A147" s="55" t="s">
        <v>11</v>
      </c>
      <c r="B147" s="31" t="s">
        <v>203</v>
      </c>
      <c r="C147" s="27" t="s">
        <v>155</v>
      </c>
      <c r="D147" s="3">
        <v>118</v>
      </c>
      <c r="E147" s="3">
        <v>118</v>
      </c>
      <c r="F147" s="3">
        <v>118</v>
      </c>
      <c r="G147" s="18">
        <v>40746.6</v>
      </c>
      <c r="H147" s="18">
        <v>51194.8</v>
      </c>
      <c r="I147" s="18">
        <v>52881.1</v>
      </c>
    </row>
    <row r="148" spans="1:9" ht="31.5" x14ac:dyDescent="0.25">
      <c r="A148" s="55" t="s">
        <v>12</v>
      </c>
      <c r="B148" s="31" t="s">
        <v>204</v>
      </c>
      <c r="C148" s="27" t="s">
        <v>155</v>
      </c>
      <c r="D148" s="3">
        <v>4562</v>
      </c>
      <c r="E148" s="3">
        <v>4562</v>
      </c>
      <c r="F148" s="3">
        <v>4562</v>
      </c>
      <c r="G148" s="18">
        <v>89534</v>
      </c>
      <c r="H148" s="18">
        <v>94563.3</v>
      </c>
      <c r="I148" s="18">
        <v>97658.8</v>
      </c>
    </row>
    <row r="149" spans="1:9" ht="110.25" x14ac:dyDescent="0.25">
      <c r="A149" s="55" t="s">
        <v>13</v>
      </c>
      <c r="B149" s="31" t="s">
        <v>205</v>
      </c>
      <c r="C149" s="27" t="s">
        <v>155</v>
      </c>
      <c r="D149" s="3">
        <v>34</v>
      </c>
      <c r="E149" s="3">
        <v>34</v>
      </c>
      <c r="F149" s="3">
        <v>34</v>
      </c>
      <c r="G149" s="18">
        <v>3994.7</v>
      </c>
      <c r="H149" s="18">
        <v>4132.1000000000004</v>
      </c>
      <c r="I149" s="18">
        <v>4268.2</v>
      </c>
    </row>
    <row r="150" spans="1:9" ht="31.5" x14ac:dyDescent="0.25">
      <c r="A150" s="55" t="s">
        <v>14</v>
      </c>
      <c r="B150" s="32" t="s">
        <v>206</v>
      </c>
      <c r="C150" s="27" t="s">
        <v>152</v>
      </c>
      <c r="D150" s="3">
        <v>92719</v>
      </c>
      <c r="E150" s="3">
        <v>92719</v>
      </c>
      <c r="F150" s="3">
        <v>92719</v>
      </c>
      <c r="G150" s="18">
        <v>55499.9</v>
      </c>
      <c r="H150" s="18">
        <v>69828.100000000006</v>
      </c>
      <c r="I150" s="18">
        <v>72128.100000000006</v>
      </c>
    </row>
    <row r="151" spans="1:9" ht="31.5" x14ac:dyDescent="0.25">
      <c r="A151" s="55" t="s">
        <v>15</v>
      </c>
      <c r="B151" s="32" t="s">
        <v>206</v>
      </c>
      <c r="C151" s="27" t="s">
        <v>152</v>
      </c>
      <c r="D151" s="3">
        <v>5731</v>
      </c>
      <c r="E151" s="3">
        <v>5731</v>
      </c>
      <c r="F151" s="3">
        <v>5731</v>
      </c>
      <c r="G151" s="18">
        <v>25250.400000000001</v>
      </c>
      <c r="H151" s="18">
        <v>26118.7</v>
      </c>
      <c r="I151" s="18">
        <v>26979</v>
      </c>
    </row>
    <row r="152" spans="1:9" ht="31.5" x14ac:dyDescent="0.25">
      <c r="A152" s="55" t="s">
        <v>16</v>
      </c>
      <c r="B152" s="32" t="s">
        <v>207</v>
      </c>
      <c r="C152" s="27" t="s">
        <v>152</v>
      </c>
      <c r="D152" s="3">
        <v>412127</v>
      </c>
      <c r="E152" s="3">
        <v>412127</v>
      </c>
      <c r="F152" s="3">
        <v>412127</v>
      </c>
      <c r="G152" s="18">
        <v>245534.6</v>
      </c>
      <c r="H152" s="18">
        <v>286340.90000000002</v>
      </c>
      <c r="I152" s="18">
        <v>295772.40000000002</v>
      </c>
    </row>
    <row r="153" spans="1:9" ht="31.5" x14ac:dyDescent="0.25">
      <c r="A153" s="55" t="s">
        <v>17</v>
      </c>
      <c r="B153" s="32" t="s">
        <v>207</v>
      </c>
      <c r="C153" s="27" t="s">
        <v>152</v>
      </c>
      <c r="D153" s="3">
        <v>2643</v>
      </c>
      <c r="E153" s="3">
        <v>2643</v>
      </c>
      <c r="F153" s="3">
        <v>2643</v>
      </c>
      <c r="G153" s="18">
        <v>3134.4</v>
      </c>
      <c r="H153" s="18">
        <v>3242.2</v>
      </c>
      <c r="I153" s="18">
        <v>3349</v>
      </c>
    </row>
    <row r="154" spans="1:9" x14ac:dyDescent="0.25">
      <c r="A154" s="55" t="s">
        <v>18</v>
      </c>
      <c r="B154" s="32" t="s">
        <v>208</v>
      </c>
      <c r="C154" s="27" t="s">
        <v>152</v>
      </c>
      <c r="D154" s="3">
        <v>5735</v>
      </c>
      <c r="E154" s="3">
        <v>5735</v>
      </c>
      <c r="F154" s="3">
        <v>5735</v>
      </c>
      <c r="G154" s="18">
        <v>15888.9</v>
      </c>
      <c r="H154" s="18">
        <v>16435.3</v>
      </c>
      <c r="I154" s="18">
        <v>16976.599999999999</v>
      </c>
    </row>
    <row r="155" spans="1:9" ht="31.5" x14ac:dyDescent="0.25">
      <c r="A155" s="55" t="s">
        <v>19</v>
      </c>
      <c r="B155" s="32" t="s">
        <v>209</v>
      </c>
      <c r="C155" s="27" t="s">
        <v>152</v>
      </c>
      <c r="D155" s="3">
        <v>225500</v>
      </c>
      <c r="E155" s="3">
        <v>225500</v>
      </c>
      <c r="F155" s="3">
        <v>225500</v>
      </c>
      <c r="G155" s="18">
        <v>18671.7</v>
      </c>
      <c r="H155" s="18">
        <v>27450.1</v>
      </c>
      <c r="I155" s="18">
        <v>28354.3</v>
      </c>
    </row>
    <row r="156" spans="1:9" ht="31.5" x14ac:dyDescent="0.25">
      <c r="A156" s="55" t="s">
        <v>20</v>
      </c>
      <c r="B156" s="32" t="s">
        <v>112</v>
      </c>
      <c r="C156" s="27" t="s">
        <v>210</v>
      </c>
      <c r="D156" s="3">
        <v>24840</v>
      </c>
      <c r="E156" s="3">
        <v>24840</v>
      </c>
      <c r="F156" s="3">
        <v>24840</v>
      </c>
      <c r="G156" s="18">
        <v>10579.2</v>
      </c>
      <c r="H156" s="18">
        <v>10943</v>
      </c>
      <c r="I156" s="18">
        <v>11303.4</v>
      </c>
    </row>
    <row r="157" spans="1:9" ht="31.5" x14ac:dyDescent="0.25">
      <c r="A157" s="55" t="s">
        <v>21</v>
      </c>
      <c r="B157" s="32" t="s">
        <v>211</v>
      </c>
      <c r="C157" s="27" t="s">
        <v>210</v>
      </c>
      <c r="D157" s="3">
        <v>39204.93</v>
      </c>
      <c r="E157" s="3">
        <v>39204.93</v>
      </c>
      <c r="F157" s="3">
        <v>39204.93</v>
      </c>
      <c r="G157" s="18">
        <v>11676.2</v>
      </c>
      <c r="H157" s="18">
        <v>12077.7</v>
      </c>
      <c r="I157" s="18">
        <v>12475.5</v>
      </c>
    </row>
    <row r="158" spans="1:9" ht="31.5" x14ac:dyDescent="0.25">
      <c r="A158" s="55" t="s">
        <v>22</v>
      </c>
      <c r="B158" s="32" t="s">
        <v>212</v>
      </c>
      <c r="C158" s="27" t="s">
        <v>210</v>
      </c>
      <c r="D158" s="3">
        <v>18440.55</v>
      </c>
      <c r="E158" s="3">
        <v>18440.55</v>
      </c>
      <c r="F158" s="3">
        <v>18440.55</v>
      </c>
      <c r="G158" s="18">
        <v>5001.3</v>
      </c>
      <c r="H158" s="18">
        <v>5173.3</v>
      </c>
      <c r="I158" s="18">
        <v>5343.7</v>
      </c>
    </row>
    <row r="159" spans="1:9" ht="47.25" x14ac:dyDescent="0.25">
      <c r="A159" s="55" t="s">
        <v>23</v>
      </c>
      <c r="B159" s="32" t="s">
        <v>213</v>
      </c>
      <c r="C159" s="27" t="s">
        <v>152</v>
      </c>
      <c r="D159" s="3">
        <v>1257</v>
      </c>
      <c r="E159" s="3">
        <v>1257</v>
      </c>
      <c r="F159" s="3">
        <v>1257</v>
      </c>
      <c r="G159" s="18">
        <v>222226.7</v>
      </c>
      <c r="H159" s="18">
        <v>231725.2</v>
      </c>
      <c r="I159" s="18">
        <v>239357.8</v>
      </c>
    </row>
    <row r="160" spans="1:9" ht="126" x14ac:dyDescent="0.25">
      <c r="A160" s="55" t="s">
        <v>30</v>
      </c>
      <c r="B160" s="32" t="s">
        <v>387</v>
      </c>
      <c r="C160" s="27" t="s">
        <v>152</v>
      </c>
      <c r="D160" s="3">
        <v>95</v>
      </c>
      <c r="E160" s="3">
        <v>95</v>
      </c>
      <c r="F160" s="3">
        <v>95</v>
      </c>
      <c r="G160" s="18">
        <v>15633.6</v>
      </c>
      <c r="H160" s="18">
        <v>16171.2</v>
      </c>
      <c r="I160" s="18">
        <v>16703.8</v>
      </c>
    </row>
    <row r="161" spans="1:9" ht="21" customHeight="1" x14ac:dyDescent="0.25">
      <c r="A161" s="55" t="s">
        <v>31</v>
      </c>
      <c r="B161" s="32" t="s">
        <v>214</v>
      </c>
      <c r="C161" s="27" t="s">
        <v>155</v>
      </c>
      <c r="D161" s="3">
        <v>28</v>
      </c>
      <c r="E161" s="3">
        <v>28</v>
      </c>
      <c r="F161" s="3">
        <v>28</v>
      </c>
      <c r="G161" s="18">
        <v>33249.1</v>
      </c>
      <c r="H161" s="18">
        <v>34392.400000000001</v>
      </c>
      <c r="I161" s="18">
        <v>35525.199999999997</v>
      </c>
    </row>
    <row r="162" spans="1:9" ht="15" customHeight="1" x14ac:dyDescent="0.25">
      <c r="A162" s="55" t="s">
        <v>32</v>
      </c>
      <c r="B162" s="32" t="s">
        <v>215</v>
      </c>
      <c r="C162" s="27" t="s">
        <v>155</v>
      </c>
      <c r="D162" s="3">
        <v>20</v>
      </c>
      <c r="E162" s="3">
        <v>20</v>
      </c>
      <c r="F162" s="3">
        <v>20</v>
      </c>
      <c r="G162" s="18">
        <v>109283.7</v>
      </c>
      <c r="H162" s="18">
        <v>113041.5</v>
      </c>
      <c r="I162" s="18">
        <v>116764.9</v>
      </c>
    </row>
    <row r="163" spans="1:9" ht="35.25" customHeight="1" x14ac:dyDescent="0.25">
      <c r="A163" s="55" t="s">
        <v>33</v>
      </c>
      <c r="B163" s="32" t="s">
        <v>216</v>
      </c>
      <c r="C163" s="27" t="s">
        <v>155</v>
      </c>
      <c r="D163" s="3">
        <v>59</v>
      </c>
      <c r="E163" s="3">
        <v>59</v>
      </c>
      <c r="F163" s="3">
        <v>59</v>
      </c>
      <c r="G163" s="18">
        <v>10083.200000000001</v>
      </c>
      <c r="H163" s="18">
        <v>10429.9</v>
      </c>
      <c r="I163" s="18">
        <v>10773.4</v>
      </c>
    </row>
    <row r="164" spans="1:9" ht="19.5" customHeight="1" x14ac:dyDescent="0.25">
      <c r="A164" s="55" t="s">
        <v>34</v>
      </c>
      <c r="B164" s="32" t="s">
        <v>217</v>
      </c>
      <c r="C164" s="27" t="s">
        <v>155</v>
      </c>
      <c r="D164" s="3">
        <v>636687</v>
      </c>
      <c r="E164" s="3">
        <v>636687</v>
      </c>
      <c r="F164" s="3">
        <v>636687</v>
      </c>
      <c r="G164" s="18">
        <v>31351.599999999999</v>
      </c>
      <c r="H164" s="18">
        <v>42773.5</v>
      </c>
      <c r="I164" s="18">
        <v>44182.400000000001</v>
      </c>
    </row>
    <row r="165" spans="1:9" ht="53.25" customHeight="1" x14ac:dyDescent="0.25">
      <c r="A165" s="55" t="s">
        <v>35</v>
      </c>
      <c r="B165" s="32" t="s">
        <v>218</v>
      </c>
      <c r="C165" s="27" t="s">
        <v>155</v>
      </c>
      <c r="D165" s="3">
        <v>3569352</v>
      </c>
      <c r="E165" s="3">
        <v>3569352</v>
      </c>
      <c r="F165" s="3">
        <v>3569352</v>
      </c>
      <c r="G165" s="18">
        <v>11630.3</v>
      </c>
      <c r="H165" s="18">
        <v>12031.2</v>
      </c>
      <c r="I165" s="18">
        <v>12428.5</v>
      </c>
    </row>
    <row r="166" spans="1:9" ht="21" customHeight="1" x14ac:dyDescent="0.25">
      <c r="A166" s="55" t="s">
        <v>36</v>
      </c>
      <c r="B166" s="32" t="s">
        <v>219</v>
      </c>
      <c r="C166" s="27" t="s">
        <v>152</v>
      </c>
      <c r="D166" s="3">
        <v>13500</v>
      </c>
      <c r="E166" s="3">
        <v>13500</v>
      </c>
      <c r="F166" s="3">
        <v>13500</v>
      </c>
      <c r="G166" s="18">
        <v>8359.4</v>
      </c>
      <c r="H166" s="18">
        <v>8646.7999999999993</v>
      </c>
      <c r="I166" s="18">
        <v>8931.6</v>
      </c>
    </row>
    <row r="167" spans="1:9" ht="19.5" customHeight="1" x14ac:dyDescent="0.25">
      <c r="A167" s="55" t="s">
        <v>37</v>
      </c>
      <c r="B167" s="32" t="s">
        <v>220</v>
      </c>
      <c r="C167" s="27" t="s">
        <v>152</v>
      </c>
      <c r="D167" s="3">
        <v>137709</v>
      </c>
      <c r="E167" s="3">
        <v>137709</v>
      </c>
      <c r="F167" s="3">
        <v>137709</v>
      </c>
      <c r="G167" s="18">
        <v>15620.8</v>
      </c>
      <c r="H167" s="18">
        <v>16157.9</v>
      </c>
      <c r="I167" s="18">
        <v>16690.099999999999</v>
      </c>
    </row>
    <row r="168" spans="1:9" ht="24" customHeight="1" x14ac:dyDescent="0.25">
      <c r="A168" s="69" t="s">
        <v>64</v>
      </c>
      <c r="B168" s="69"/>
      <c r="C168" s="69"/>
      <c r="D168" s="69"/>
      <c r="E168" s="69"/>
      <c r="F168" s="69"/>
      <c r="G168" s="69"/>
      <c r="H168" s="69"/>
      <c r="I168" s="69"/>
    </row>
    <row r="169" spans="1:9" ht="78.75" x14ac:dyDescent="0.25">
      <c r="A169" s="55" t="s">
        <v>9</v>
      </c>
      <c r="B169" s="10" t="s">
        <v>221</v>
      </c>
      <c r="C169" s="27" t="s">
        <v>222</v>
      </c>
      <c r="D169" s="3">
        <v>3000</v>
      </c>
      <c r="E169" s="3">
        <v>3000</v>
      </c>
      <c r="F169" s="3">
        <v>3000</v>
      </c>
      <c r="G169" s="18">
        <v>30</v>
      </c>
      <c r="H169" s="18">
        <v>30</v>
      </c>
      <c r="I169" s="18">
        <v>30</v>
      </c>
    </row>
    <row r="170" spans="1:9" ht="63" x14ac:dyDescent="0.25">
      <c r="A170" s="55" t="s">
        <v>10</v>
      </c>
      <c r="B170" s="10" t="s">
        <v>223</v>
      </c>
      <c r="C170" s="27" t="s">
        <v>224</v>
      </c>
      <c r="D170" s="3">
        <v>210.85852478839178</v>
      </c>
      <c r="E170" s="3">
        <v>210.85852478839178</v>
      </c>
      <c r="F170" s="3">
        <v>210.85852478839178</v>
      </c>
      <c r="G170" s="18">
        <v>871.9</v>
      </c>
      <c r="H170" s="18">
        <v>871.9</v>
      </c>
      <c r="I170" s="18">
        <v>871.9</v>
      </c>
    </row>
    <row r="171" spans="1:9" ht="31.5" x14ac:dyDescent="0.25">
      <c r="A171" s="55" t="s">
        <v>11</v>
      </c>
      <c r="B171" s="10" t="s">
        <v>225</v>
      </c>
      <c r="C171" s="27" t="s">
        <v>222</v>
      </c>
      <c r="D171" s="3">
        <v>450586.66666666669</v>
      </c>
      <c r="E171" s="3">
        <v>450586.66666666669</v>
      </c>
      <c r="F171" s="3">
        <v>450586.66666666669</v>
      </c>
      <c r="G171" s="18">
        <v>10138.200000000001</v>
      </c>
      <c r="H171" s="18">
        <v>10138.200000000001</v>
      </c>
      <c r="I171" s="18">
        <v>10138.200000000001</v>
      </c>
    </row>
    <row r="172" spans="1:9" ht="78.75" x14ac:dyDescent="0.25">
      <c r="A172" s="55" t="s">
        <v>12</v>
      </c>
      <c r="B172" s="10" t="s">
        <v>226</v>
      </c>
      <c r="C172" s="27" t="s">
        <v>227</v>
      </c>
      <c r="D172" s="3">
        <v>9267.2000000000007</v>
      </c>
      <c r="E172" s="3">
        <v>9267.2000000000007</v>
      </c>
      <c r="F172" s="3">
        <v>9267.2000000000007</v>
      </c>
      <c r="G172" s="18">
        <v>3475.2</v>
      </c>
      <c r="H172" s="18">
        <v>3475.2</v>
      </c>
      <c r="I172" s="18">
        <v>3475.2</v>
      </c>
    </row>
    <row r="173" spans="1:9" ht="47.25" x14ac:dyDescent="0.25">
      <c r="A173" s="55" t="s">
        <v>13</v>
      </c>
      <c r="B173" s="10" t="s">
        <v>228</v>
      </c>
      <c r="C173" s="27" t="s">
        <v>229</v>
      </c>
      <c r="D173" s="3">
        <v>1630.6968641114984</v>
      </c>
      <c r="E173" s="3">
        <v>1630.6968641114984</v>
      </c>
      <c r="F173" s="3">
        <v>1630.6968641114984</v>
      </c>
      <c r="G173" s="18">
        <v>4680.1000000000004</v>
      </c>
      <c r="H173" s="18">
        <v>4680.1000000000004</v>
      </c>
      <c r="I173" s="18">
        <v>4680.1000000000004</v>
      </c>
    </row>
    <row r="174" spans="1:9" ht="63" x14ac:dyDescent="0.25">
      <c r="A174" s="55" t="s">
        <v>14</v>
      </c>
      <c r="B174" s="10" t="s">
        <v>230</v>
      </c>
      <c r="C174" s="27" t="s">
        <v>227</v>
      </c>
      <c r="D174" s="3">
        <v>1152</v>
      </c>
      <c r="E174" s="3">
        <v>1152</v>
      </c>
      <c r="F174" s="3">
        <v>1152</v>
      </c>
      <c r="G174" s="18">
        <v>450</v>
      </c>
      <c r="H174" s="18">
        <v>450</v>
      </c>
      <c r="I174" s="18">
        <v>450</v>
      </c>
    </row>
    <row r="175" spans="1:9" ht="24.75" customHeight="1" x14ac:dyDescent="0.25">
      <c r="A175" s="69" t="s">
        <v>65</v>
      </c>
      <c r="B175" s="69"/>
      <c r="C175" s="69"/>
      <c r="D175" s="69"/>
      <c r="E175" s="69"/>
      <c r="F175" s="69"/>
      <c r="G175" s="69"/>
      <c r="H175" s="69"/>
      <c r="I175" s="69"/>
    </row>
    <row r="176" spans="1:9" x14ac:dyDescent="0.25">
      <c r="A176" s="27" t="s">
        <v>9</v>
      </c>
      <c r="B176" s="34" t="s">
        <v>240</v>
      </c>
      <c r="C176" s="27" t="s">
        <v>152</v>
      </c>
      <c r="D176" s="3">
        <v>8019</v>
      </c>
      <c r="E176" s="3">
        <v>8019</v>
      </c>
      <c r="F176" s="3">
        <v>8019</v>
      </c>
      <c r="G176" s="18">
        <f>317214+8506.4</f>
        <v>325720.40000000002</v>
      </c>
      <c r="H176" s="18">
        <f>331217.8+8506.4</f>
        <v>339724.2</v>
      </c>
      <c r="I176" s="18">
        <f>342284.6+8506.4</f>
        <v>350791</v>
      </c>
    </row>
    <row r="177" spans="1:9" ht="26.25" customHeight="1" x14ac:dyDescent="0.25">
      <c r="A177" s="27" t="s">
        <v>10</v>
      </c>
      <c r="B177" s="34" t="s">
        <v>241</v>
      </c>
      <c r="C177" s="27" t="s">
        <v>152</v>
      </c>
      <c r="D177" s="3">
        <v>1392</v>
      </c>
      <c r="E177" s="3">
        <v>1392</v>
      </c>
      <c r="F177" s="3">
        <v>1392</v>
      </c>
      <c r="G177" s="18">
        <f>42858.3-2430.3</f>
        <v>40428</v>
      </c>
      <c r="H177" s="18">
        <v>43205.9</v>
      </c>
      <c r="I177" s="18">
        <v>43457</v>
      </c>
    </row>
    <row r="178" spans="1:9" ht="31.5" x14ac:dyDescent="0.25">
      <c r="A178" s="27" t="s">
        <v>11</v>
      </c>
      <c r="B178" s="34" t="s">
        <v>242</v>
      </c>
      <c r="C178" s="27" t="s">
        <v>152</v>
      </c>
      <c r="D178" s="3">
        <v>739</v>
      </c>
      <c r="E178" s="3">
        <v>739</v>
      </c>
      <c r="F178" s="3">
        <v>739</v>
      </c>
      <c r="G178" s="18">
        <v>72242.600000000006</v>
      </c>
      <c r="H178" s="18">
        <v>72242.600000000006</v>
      </c>
      <c r="I178" s="18">
        <v>72242.600000000006</v>
      </c>
    </row>
    <row r="179" spans="1:9" x14ac:dyDescent="0.25">
      <c r="A179" s="27" t="s">
        <v>12</v>
      </c>
      <c r="B179" s="20" t="s">
        <v>243</v>
      </c>
      <c r="C179" s="23"/>
      <c r="D179" s="3" t="s">
        <v>157</v>
      </c>
      <c r="E179" s="3" t="s">
        <v>157</v>
      </c>
      <c r="F179" s="3" t="s">
        <v>157</v>
      </c>
      <c r="G179" s="18">
        <v>5682.1</v>
      </c>
      <c r="H179" s="18">
        <v>6057.6</v>
      </c>
      <c r="I179" s="18">
        <v>6281</v>
      </c>
    </row>
    <row r="180" spans="1:9" ht="47.25" x14ac:dyDescent="0.25">
      <c r="A180" s="27" t="s">
        <v>13</v>
      </c>
      <c r="B180" s="35" t="s">
        <v>244</v>
      </c>
      <c r="C180" s="27" t="s">
        <v>152</v>
      </c>
      <c r="D180" s="3">
        <v>5200</v>
      </c>
      <c r="E180" s="3">
        <v>5200</v>
      </c>
      <c r="F180" s="3">
        <v>5200</v>
      </c>
      <c r="G180" s="18">
        <f>28113.4</f>
        <v>28113.4</v>
      </c>
      <c r="H180" s="18">
        <v>29635.8</v>
      </c>
      <c r="I180" s="18">
        <v>32688</v>
      </c>
    </row>
    <row r="181" spans="1:9" ht="134.25" customHeight="1" x14ac:dyDescent="0.25">
      <c r="A181" s="27" t="s">
        <v>14</v>
      </c>
      <c r="B181" s="36" t="s">
        <v>253</v>
      </c>
      <c r="C181" s="27" t="s">
        <v>152</v>
      </c>
      <c r="D181" s="3">
        <v>28</v>
      </c>
      <c r="E181" s="3">
        <v>28</v>
      </c>
      <c r="F181" s="3">
        <v>28</v>
      </c>
      <c r="G181" s="18">
        <v>1520.3</v>
      </c>
      <c r="H181" s="18">
        <v>2653.5</v>
      </c>
      <c r="I181" s="18">
        <v>2777.1</v>
      </c>
    </row>
    <row r="182" spans="1:9" ht="132.75" customHeight="1" x14ac:dyDescent="0.25">
      <c r="A182" s="27" t="s">
        <v>15</v>
      </c>
      <c r="B182" s="36" t="s">
        <v>254</v>
      </c>
      <c r="C182" s="27" t="s">
        <v>152</v>
      </c>
      <c r="D182" s="3">
        <v>113</v>
      </c>
      <c r="E182" s="3">
        <v>106</v>
      </c>
      <c r="F182" s="3">
        <v>115</v>
      </c>
      <c r="G182" s="18">
        <v>9678.4</v>
      </c>
      <c r="H182" s="18">
        <v>8794.7000000000007</v>
      </c>
      <c r="I182" s="18">
        <v>9164.7000000000007</v>
      </c>
    </row>
    <row r="183" spans="1:9" s="26" customFormat="1" ht="22.5" customHeight="1" x14ac:dyDescent="0.25">
      <c r="A183" s="27" t="s">
        <v>16</v>
      </c>
      <c r="B183" s="20" t="s">
        <v>124</v>
      </c>
      <c r="C183" s="27" t="s">
        <v>257</v>
      </c>
      <c r="D183" s="3">
        <v>12447</v>
      </c>
      <c r="E183" s="3">
        <v>12447</v>
      </c>
      <c r="F183" s="3">
        <v>12447</v>
      </c>
      <c r="G183" s="18">
        <v>18735.099999999999</v>
      </c>
      <c r="H183" s="18">
        <v>19283.599999999999</v>
      </c>
      <c r="I183" s="18">
        <v>19577.3</v>
      </c>
    </row>
    <row r="184" spans="1:9" s="26" customFormat="1" ht="106.5" customHeight="1" x14ac:dyDescent="0.25">
      <c r="A184" s="27" t="s">
        <v>17</v>
      </c>
      <c r="B184" s="20" t="s">
        <v>245</v>
      </c>
      <c r="C184" s="27" t="s">
        <v>256</v>
      </c>
      <c r="D184" s="3">
        <v>6538</v>
      </c>
      <c r="E184" s="3">
        <v>6538</v>
      </c>
      <c r="F184" s="3">
        <v>6538</v>
      </c>
      <c r="G184" s="18">
        <v>17899</v>
      </c>
      <c r="H184" s="18">
        <v>18498.3</v>
      </c>
      <c r="I184" s="18">
        <v>19085.3</v>
      </c>
    </row>
    <row r="185" spans="1:9" s="26" customFormat="1" ht="18.75" customHeight="1" x14ac:dyDescent="0.25">
      <c r="A185" s="27" t="s">
        <v>18</v>
      </c>
      <c r="B185" s="37" t="s">
        <v>246</v>
      </c>
      <c r="C185" s="27" t="s">
        <v>152</v>
      </c>
      <c r="D185" s="3">
        <v>20</v>
      </c>
      <c r="E185" s="3">
        <v>20</v>
      </c>
      <c r="F185" s="3">
        <v>20</v>
      </c>
      <c r="G185" s="18">
        <v>4319</v>
      </c>
      <c r="H185" s="18">
        <v>4367.3</v>
      </c>
      <c r="I185" s="18">
        <v>4417.3</v>
      </c>
    </row>
    <row r="186" spans="1:9" s="26" customFormat="1" ht="31.5" x14ac:dyDescent="0.25">
      <c r="A186" s="27" t="s">
        <v>19</v>
      </c>
      <c r="B186" s="37" t="s">
        <v>247</v>
      </c>
      <c r="C186" s="27" t="s">
        <v>152</v>
      </c>
      <c r="D186" s="3">
        <v>4</v>
      </c>
      <c r="E186" s="3">
        <v>4</v>
      </c>
      <c r="F186" s="3">
        <v>4</v>
      </c>
      <c r="G186" s="18">
        <v>1218.3</v>
      </c>
      <c r="H186" s="18">
        <v>1266.4000000000001</v>
      </c>
      <c r="I186" s="18">
        <v>1316.4</v>
      </c>
    </row>
    <row r="187" spans="1:9" s="26" customFormat="1" x14ac:dyDescent="0.25">
      <c r="A187" s="27" t="s">
        <v>20</v>
      </c>
      <c r="B187" s="37" t="s">
        <v>248</v>
      </c>
      <c r="C187" s="27" t="s">
        <v>152</v>
      </c>
      <c r="D187" s="3">
        <v>16</v>
      </c>
      <c r="E187" s="3">
        <v>16</v>
      </c>
      <c r="F187" s="3">
        <v>16</v>
      </c>
      <c r="G187" s="18">
        <v>2713.8</v>
      </c>
      <c r="H187" s="18">
        <v>2762.1</v>
      </c>
      <c r="I187" s="18">
        <v>2812.1</v>
      </c>
    </row>
    <row r="188" spans="1:9" s="26" customFormat="1" x14ac:dyDescent="0.25">
      <c r="A188" s="27" t="s">
        <v>21</v>
      </c>
      <c r="B188" s="37" t="s">
        <v>249</v>
      </c>
      <c r="C188" s="27" t="s">
        <v>152</v>
      </c>
      <c r="D188" s="3">
        <v>1</v>
      </c>
      <c r="E188" s="3">
        <v>1</v>
      </c>
      <c r="F188" s="3">
        <v>1</v>
      </c>
      <c r="G188" s="18">
        <v>592.5</v>
      </c>
      <c r="H188" s="18">
        <v>640.79999999999995</v>
      </c>
      <c r="I188" s="18">
        <v>690.9</v>
      </c>
    </row>
    <row r="189" spans="1:9" ht="31.5" x14ac:dyDescent="0.25">
      <c r="A189" s="27" t="s">
        <v>22</v>
      </c>
      <c r="B189" s="37" t="s">
        <v>250</v>
      </c>
      <c r="C189" s="23"/>
      <c r="D189" s="3" t="s">
        <v>157</v>
      </c>
      <c r="E189" s="3" t="s">
        <v>157</v>
      </c>
      <c r="F189" s="3" t="s">
        <v>157</v>
      </c>
      <c r="G189" s="18">
        <f>22717.9-700</f>
        <v>22017.9</v>
      </c>
      <c r="H189" s="18">
        <f>23027.2-700</f>
        <v>22327.200000000001</v>
      </c>
      <c r="I189" s="18">
        <f>23332.2-700</f>
        <v>22632.2</v>
      </c>
    </row>
    <row r="190" spans="1:9" ht="32.25" customHeight="1" x14ac:dyDescent="0.25">
      <c r="A190" s="27" t="s">
        <v>23</v>
      </c>
      <c r="B190" s="37" t="s">
        <v>251</v>
      </c>
      <c r="C190" s="27" t="s">
        <v>256</v>
      </c>
      <c r="D190" s="3">
        <v>10</v>
      </c>
      <c r="E190" s="3">
        <v>10</v>
      </c>
      <c r="F190" s="3">
        <v>10</v>
      </c>
      <c r="G190" s="18">
        <f>2522.9+8974.1</f>
        <v>11497</v>
      </c>
      <c r="H190" s="18">
        <f>2526.8+8974.1</f>
        <v>11500.900000000001</v>
      </c>
      <c r="I190" s="18">
        <f>2530.7+8974.1</f>
        <v>11504.8</v>
      </c>
    </row>
    <row r="191" spans="1:9" ht="55.5" customHeight="1" x14ac:dyDescent="0.25">
      <c r="A191" s="27" t="s">
        <v>30</v>
      </c>
      <c r="B191" s="37" t="s">
        <v>255</v>
      </c>
      <c r="C191" s="27" t="s">
        <v>256</v>
      </c>
      <c r="D191" s="3">
        <v>6</v>
      </c>
      <c r="E191" s="3">
        <v>6</v>
      </c>
      <c r="F191" s="3">
        <v>6</v>
      </c>
      <c r="G191" s="18">
        <v>6072.6</v>
      </c>
      <c r="H191" s="18">
        <v>6746.7</v>
      </c>
      <c r="I191" s="18">
        <v>6989.6</v>
      </c>
    </row>
    <row r="192" spans="1:9" x14ac:dyDescent="0.25">
      <c r="A192" s="27" t="s">
        <v>31</v>
      </c>
      <c r="B192" s="37" t="s">
        <v>252</v>
      </c>
      <c r="C192" s="23" t="s">
        <v>163</v>
      </c>
      <c r="D192" s="3">
        <v>384</v>
      </c>
      <c r="E192" s="3">
        <v>384</v>
      </c>
      <c r="F192" s="3">
        <v>384</v>
      </c>
      <c r="G192" s="18">
        <v>2586.5</v>
      </c>
      <c r="H192" s="18">
        <v>2658</v>
      </c>
      <c r="I192" s="18">
        <v>2732.1</v>
      </c>
    </row>
    <row r="193" spans="1:9" ht="22.5" customHeight="1" x14ac:dyDescent="0.25">
      <c r="A193" s="69" t="s">
        <v>66</v>
      </c>
      <c r="B193" s="69"/>
      <c r="C193" s="69"/>
      <c r="D193" s="69"/>
      <c r="E193" s="69"/>
      <c r="F193" s="69"/>
      <c r="G193" s="69"/>
      <c r="H193" s="69"/>
      <c r="I193" s="69"/>
    </row>
    <row r="194" spans="1:9" ht="63" x14ac:dyDescent="0.25">
      <c r="A194" s="55" t="s">
        <v>9</v>
      </c>
      <c r="B194" s="2" t="s">
        <v>363</v>
      </c>
      <c r="C194" s="27" t="s">
        <v>163</v>
      </c>
      <c r="D194" s="3">
        <v>260</v>
      </c>
      <c r="E194" s="3">
        <v>260</v>
      </c>
      <c r="F194" s="3">
        <v>395</v>
      </c>
      <c r="G194" s="18">
        <v>7525.7</v>
      </c>
      <c r="H194" s="18">
        <v>7525.7</v>
      </c>
      <c r="I194" s="18">
        <v>7423.9</v>
      </c>
    </row>
    <row r="195" spans="1:9" ht="24.75" customHeight="1" x14ac:dyDescent="0.25">
      <c r="A195" s="69" t="s">
        <v>67</v>
      </c>
      <c r="B195" s="69"/>
      <c r="C195" s="69"/>
      <c r="D195" s="69"/>
      <c r="E195" s="69"/>
      <c r="F195" s="69"/>
      <c r="G195" s="69"/>
      <c r="H195" s="69"/>
      <c r="I195" s="69"/>
    </row>
    <row r="196" spans="1:9" s="26" customFormat="1" ht="72.75" customHeight="1" x14ac:dyDescent="0.25">
      <c r="A196" s="23" t="s">
        <v>9</v>
      </c>
      <c r="B196" s="51" t="s">
        <v>361</v>
      </c>
      <c r="C196" s="41" t="s">
        <v>338</v>
      </c>
      <c r="D196" s="52">
        <v>2365</v>
      </c>
      <c r="E196" s="52">
        <f>D196</f>
        <v>2365</v>
      </c>
      <c r="F196" s="52">
        <f>E196</f>
        <v>2365</v>
      </c>
      <c r="G196" s="53">
        <v>124486.49999999999</v>
      </c>
      <c r="H196" s="53">
        <v>124558.69999999998</v>
      </c>
      <c r="I196" s="53">
        <v>124758.09999999999</v>
      </c>
    </row>
    <row r="197" spans="1:9" s="26" customFormat="1" ht="31.5" x14ac:dyDescent="0.25">
      <c r="A197" s="23" t="s">
        <v>10</v>
      </c>
      <c r="B197" s="51" t="s">
        <v>362</v>
      </c>
      <c r="C197" s="41" t="s">
        <v>339</v>
      </c>
      <c r="D197" s="52">
        <v>3920</v>
      </c>
      <c r="E197" s="52">
        <f t="shared" ref="E197:F221" si="1">D197</f>
        <v>3920</v>
      </c>
      <c r="F197" s="52">
        <f t="shared" si="1"/>
        <v>3920</v>
      </c>
      <c r="G197" s="53">
        <v>13425.900000000001</v>
      </c>
      <c r="H197" s="53">
        <v>13418.500000000002</v>
      </c>
      <c r="I197" s="53">
        <v>13421.100000000002</v>
      </c>
    </row>
    <row r="198" spans="1:9" s="26" customFormat="1" ht="47.25" x14ac:dyDescent="0.25">
      <c r="A198" s="23" t="s">
        <v>11</v>
      </c>
      <c r="B198" s="51" t="s">
        <v>364</v>
      </c>
      <c r="C198" s="41" t="s">
        <v>340</v>
      </c>
      <c r="D198" s="52">
        <v>694016</v>
      </c>
      <c r="E198" s="52">
        <f t="shared" si="1"/>
        <v>694016</v>
      </c>
      <c r="F198" s="52">
        <f t="shared" si="1"/>
        <v>694016</v>
      </c>
      <c r="G198" s="53">
        <v>146899.79999999999</v>
      </c>
      <c r="H198" s="53">
        <v>181320.7</v>
      </c>
      <c r="I198" s="53">
        <v>182140.2</v>
      </c>
    </row>
    <row r="199" spans="1:9" s="26" customFormat="1" ht="47.25" x14ac:dyDescent="0.25">
      <c r="A199" s="23" t="s">
        <v>12</v>
      </c>
      <c r="B199" s="51" t="s">
        <v>365</v>
      </c>
      <c r="C199" s="41" t="s">
        <v>341</v>
      </c>
      <c r="D199" s="52">
        <v>315320</v>
      </c>
      <c r="E199" s="52">
        <f t="shared" si="1"/>
        <v>315320</v>
      </c>
      <c r="F199" s="52">
        <f t="shared" si="1"/>
        <v>315320</v>
      </c>
      <c r="G199" s="53">
        <v>213492.4</v>
      </c>
      <c r="H199" s="53">
        <v>263516.79999999999</v>
      </c>
      <c r="I199" s="53">
        <v>264707.90000000002</v>
      </c>
    </row>
    <row r="200" spans="1:9" s="26" customFormat="1" x14ac:dyDescent="0.25">
      <c r="A200" s="23" t="s">
        <v>13</v>
      </c>
      <c r="B200" s="51" t="s">
        <v>366</v>
      </c>
      <c r="C200" s="41" t="s">
        <v>342</v>
      </c>
      <c r="D200" s="52">
        <v>800</v>
      </c>
      <c r="E200" s="52">
        <f t="shared" si="1"/>
        <v>800</v>
      </c>
      <c r="F200" s="52">
        <f t="shared" si="1"/>
        <v>800</v>
      </c>
      <c r="G200" s="53">
        <v>1666.1</v>
      </c>
      <c r="H200" s="53">
        <v>2056.5</v>
      </c>
      <c r="I200" s="53">
        <v>2065.8000000000002</v>
      </c>
    </row>
    <row r="201" spans="1:9" s="26" customFormat="1" ht="47.25" x14ac:dyDescent="0.25">
      <c r="A201" s="23" t="s">
        <v>14</v>
      </c>
      <c r="B201" s="51" t="s">
        <v>367</v>
      </c>
      <c r="C201" s="41" t="s">
        <v>343</v>
      </c>
      <c r="D201" s="52">
        <v>3285</v>
      </c>
      <c r="E201" s="52">
        <f t="shared" si="1"/>
        <v>3285</v>
      </c>
      <c r="F201" s="52">
        <f t="shared" si="1"/>
        <v>3285</v>
      </c>
      <c r="G201" s="53">
        <v>5945.1</v>
      </c>
      <c r="H201" s="53">
        <v>7338.2</v>
      </c>
      <c r="I201" s="53">
        <v>7371.3</v>
      </c>
    </row>
    <row r="202" spans="1:9" s="26" customFormat="1" ht="78.75" x14ac:dyDescent="0.25">
      <c r="A202" s="23" t="s">
        <v>15</v>
      </c>
      <c r="B202" s="51" t="s">
        <v>368</v>
      </c>
      <c r="C202" s="41" t="s">
        <v>343</v>
      </c>
      <c r="D202" s="52">
        <v>71080</v>
      </c>
      <c r="E202" s="52">
        <f t="shared" si="1"/>
        <v>71080</v>
      </c>
      <c r="F202" s="52">
        <f t="shared" si="1"/>
        <v>71080</v>
      </c>
      <c r="G202" s="53">
        <v>21018.799999999999</v>
      </c>
      <c r="H202" s="53">
        <v>25943.8</v>
      </c>
      <c r="I202" s="53">
        <v>26061.1</v>
      </c>
    </row>
    <row r="203" spans="1:9" s="26" customFormat="1" ht="78.75" x14ac:dyDescent="0.25">
      <c r="A203" s="23" t="s">
        <v>16</v>
      </c>
      <c r="B203" s="51" t="s">
        <v>369</v>
      </c>
      <c r="C203" s="41" t="s">
        <v>344</v>
      </c>
      <c r="D203" s="52">
        <v>24415</v>
      </c>
      <c r="E203" s="52">
        <f t="shared" si="1"/>
        <v>24415</v>
      </c>
      <c r="F203" s="52">
        <f t="shared" si="1"/>
        <v>24415</v>
      </c>
      <c r="G203" s="53">
        <v>1099845.5</v>
      </c>
      <c r="H203" s="53">
        <v>1357556.2</v>
      </c>
      <c r="I203" s="53">
        <v>1363691.6</v>
      </c>
    </row>
    <row r="204" spans="1:9" s="26" customFormat="1" ht="31.5" x14ac:dyDescent="0.25">
      <c r="A204" s="23" t="s">
        <v>17</v>
      </c>
      <c r="B204" s="51" t="s">
        <v>370</v>
      </c>
      <c r="C204" s="41" t="s">
        <v>345</v>
      </c>
      <c r="D204" s="52">
        <f>185930+3200</f>
        <v>189130</v>
      </c>
      <c r="E204" s="52">
        <f t="shared" si="1"/>
        <v>189130</v>
      </c>
      <c r="F204" s="52">
        <f t="shared" si="1"/>
        <v>189130</v>
      </c>
      <c r="G204" s="53">
        <v>210512.7</v>
      </c>
      <c r="H204" s="53">
        <v>259839.1</v>
      </c>
      <c r="I204" s="53">
        <v>261013.4</v>
      </c>
    </row>
    <row r="205" spans="1:9" s="26" customFormat="1" x14ac:dyDescent="0.25">
      <c r="A205" s="23" t="s">
        <v>18</v>
      </c>
      <c r="B205" s="51" t="s">
        <v>371</v>
      </c>
      <c r="C205" s="41" t="s">
        <v>345</v>
      </c>
      <c r="D205" s="52">
        <v>47257</v>
      </c>
      <c r="E205" s="52">
        <f t="shared" si="1"/>
        <v>47257</v>
      </c>
      <c r="F205" s="52">
        <f t="shared" si="1"/>
        <v>47257</v>
      </c>
      <c r="G205" s="53">
        <v>70528.2</v>
      </c>
      <c r="H205" s="53">
        <v>80194.899999999994</v>
      </c>
      <c r="I205" s="53">
        <v>80570.799999999988</v>
      </c>
    </row>
    <row r="206" spans="1:9" s="26" customFormat="1" ht="47.25" x14ac:dyDescent="0.25">
      <c r="A206" s="23" t="s">
        <v>19</v>
      </c>
      <c r="B206" s="51" t="s">
        <v>372</v>
      </c>
      <c r="C206" s="41" t="s">
        <v>345</v>
      </c>
      <c r="D206" s="52">
        <v>38330</v>
      </c>
      <c r="E206" s="52">
        <f t="shared" si="1"/>
        <v>38330</v>
      </c>
      <c r="F206" s="52">
        <f t="shared" si="1"/>
        <v>38330</v>
      </c>
      <c r="G206" s="53">
        <v>88953.600000000006</v>
      </c>
      <c r="H206" s="53">
        <v>103069.5</v>
      </c>
      <c r="I206" s="53">
        <v>103418.8</v>
      </c>
    </row>
    <row r="207" spans="1:9" s="26" customFormat="1" ht="94.5" x14ac:dyDescent="0.25">
      <c r="A207" s="23" t="s">
        <v>20</v>
      </c>
      <c r="B207" s="51" t="s">
        <v>374</v>
      </c>
      <c r="C207" s="41" t="s">
        <v>344</v>
      </c>
      <c r="D207" s="52">
        <f>14203+600</f>
        <v>14803</v>
      </c>
      <c r="E207" s="52">
        <f t="shared" si="1"/>
        <v>14803</v>
      </c>
      <c r="F207" s="52">
        <f t="shared" si="1"/>
        <v>14803</v>
      </c>
      <c r="G207" s="53">
        <v>92996</v>
      </c>
      <c r="H207" s="53">
        <v>114786.4</v>
      </c>
      <c r="I207" s="53">
        <v>115305.2</v>
      </c>
    </row>
    <row r="208" spans="1:9" s="26" customFormat="1" ht="94.5" x14ac:dyDescent="0.25">
      <c r="A208" s="23" t="s">
        <v>21</v>
      </c>
      <c r="B208" s="51" t="s">
        <v>373</v>
      </c>
      <c r="C208" s="41" t="s">
        <v>346</v>
      </c>
      <c r="D208" s="52">
        <v>45</v>
      </c>
      <c r="E208" s="52">
        <f t="shared" si="1"/>
        <v>45</v>
      </c>
      <c r="F208" s="52">
        <f t="shared" si="1"/>
        <v>45</v>
      </c>
      <c r="G208" s="53">
        <v>1833</v>
      </c>
      <c r="H208" s="53">
        <v>2262.5</v>
      </c>
      <c r="I208" s="53">
        <v>2272.6999999999998</v>
      </c>
    </row>
    <row r="209" spans="1:9" s="26" customFormat="1" ht="20.25" customHeight="1" x14ac:dyDescent="0.25">
      <c r="A209" s="23" t="s">
        <v>22</v>
      </c>
      <c r="B209" s="51" t="s">
        <v>347</v>
      </c>
      <c r="C209" s="41" t="s">
        <v>344</v>
      </c>
      <c r="D209" s="52">
        <v>7000</v>
      </c>
      <c r="E209" s="52">
        <f t="shared" si="1"/>
        <v>7000</v>
      </c>
      <c r="F209" s="52">
        <f t="shared" si="1"/>
        <v>7000</v>
      </c>
      <c r="G209" s="53">
        <v>12458.5</v>
      </c>
      <c r="H209" s="53">
        <v>15377.7</v>
      </c>
      <c r="I209" s="53">
        <v>15447.2</v>
      </c>
    </row>
    <row r="210" spans="1:9" s="26" customFormat="1" ht="31.5" x14ac:dyDescent="0.25">
      <c r="A210" s="23" t="s">
        <v>23</v>
      </c>
      <c r="B210" s="51" t="s">
        <v>348</v>
      </c>
      <c r="C210" s="41" t="s">
        <v>349</v>
      </c>
      <c r="D210" s="52">
        <v>3000</v>
      </c>
      <c r="E210" s="52">
        <f t="shared" si="1"/>
        <v>3000</v>
      </c>
      <c r="F210" s="52">
        <f t="shared" si="1"/>
        <v>3000</v>
      </c>
      <c r="G210" s="53">
        <v>1904.7</v>
      </c>
      <c r="H210" s="53">
        <v>2350.9</v>
      </c>
      <c r="I210" s="53">
        <v>2361.6</v>
      </c>
    </row>
    <row r="211" spans="1:9" s="26" customFormat="1" ht="31.5" x14ac:dyDescent="0.25">
      <c r="A211" s="23" t="s">
        <v>30</v>
      </c>
      <c r="B211" s="51" t="s">
        <v>375</v>
      </c>
      <c r="C211" s="41" t="s">
        <v>350</v>
      </c>
      <c r="D211" s="52">
        <v>2876788</v>
      </c>
      <c r="E211" s="52">
        <f t="shared" si="1"/>
        <v>2876788</v>
      </c>
      <c r="F211" s="52">
        <f t="shared" si="1"/>
        <v>2876788</v>
      </c>
      <c r="G211" s="53">
        <v>13415.2</v>
      </c>
      <c r="H211" s="53">
        <v>16558.599999999999</v>
      </c>
      <c r="I211" s="53">
        <v>16633.400000000001</v>
      </c>
    </row>
    <row r="212" spans="1:9" s="26" customFormat="1" ht="78.75" x14ac:dyDescent="0.25">
      <c r="A212" s="23" t="s">
        <v>31</v>
      </c>
      <c r="B212" s="51" t="s">
        <v>376</v>
      </c>
      <c r="C212" s="41" t="s">
        <v>351</v>
      </c>
      <c r="D212" s="52">
        <v>25</v>
      </c>
      <c r="E212" s="52">
        <f t="shared" si="1"/>
        <v>25</v>
      </c>
      <c r="F212" s="52">
        <f t="shared" si="1"/>
        <v>25</v>
      </c>
      <c r="G212" s="53">
        <v>1064.5999999999999</v>
      </c>
      <c r="H212" s="53">
        <v>1314.3</v>
      </c>
      <c r="I212" s="53">
        <v>1320.2</v>
      </c>
    </row>
    <row r="213" spans="1:9" s="26" customFormat="1" ht="63" x14ac:dyDescent="0.25">
      <c r="A213" s="23" t="s">
        <v>32</v>
      </c>
      <c r="B213" s="51" t="s">
        <v>377</v>
      </c>
      <c r="C213" s="41" t="s">
        <v>352</v>
      </c>
      <c r="D213" s="52">
        <v>24262</v>
      </c>
      <c r="E213" s="52">
        <f t="shared" si="1"/>
        <v>24262</v>
      </c>
      <c r="F213" s="52">
        <f t="shared" si="1"/>
        <v>24262</v>
      </c>
      <c r="G213" s="53">
        <v>118335.90000000001</v>
      </c>
      <c r="H213" s="53">
        <v>143159</v>
      </c>
      <c r="I213" s="53">
        <v>143707.69999999998</v>
      </c>
    </row>
    <row r="214" spans="1:9" s="26" customFormat="1" ht="48.75" customHeight="1" x14ac:dyDescent="0.25">
      <c r="A214" s="23" t="s">
        <v>33</v>
      </c>
      <c r="B214" s="51" t="s">
        <v>378</v>
      </c>
      <c r="C214" s="41" t="s">
        <v>353</v>
      </c>
      <c r="D214" s="52">
        <v>6955</v>
      </c>
      <c r="E214" s="52">
        <f t="shared" si="1"/>
        <v>6955</v>
      </c>
      <c r="F214" s="52">
        <f t="shared" si="1"/>
        <v>6955</v>
      </c>
      <c r="G214" s="53">
        <v>15907.7</v>
      </c>
      <c r="H214" s="53">
        <v>16265.5</v>
      </c>
      <c r="I214" s="53">
        <v>16280.3</v>
      </c>
    </row>
    <row r="215" spans="1:9" s="26" customFormat="1" ht="49.5" customHeight="1" x14ac:dyDescent="0.25">
      <c r="A215" s="23" t="s">
        <v>34</v>
      </c>
      <c r="B215" s="51" t="s">
        <v>380</v>
      </c>
      <c r="C215" s="41" t="s">
        <v>354</v>
      </c>
      <c r="D215" s="52">
        <v>133000</v>
      </c>
      <c r="E215" s="52">
        <f t="shared" si="1"/>
        <v>133000</v>
      </c>
      <c r="F215" s="52">
        <f t="shared" si="1"/>
        <v>133000</v>
      </c>
      <c r="G215" s="53">
        <v>5690.7</v>
      </c>
      <c r="H215" s="53">
        <v>6114.9</v>
      </c>
      <c r="I215" s="53">
        <v>6137.8</v>
      </c>
    </row>
    <row r="216" spans="1:9" s="26" customFormat="1" ht="78.75" x14ac:dyDescent="0.25">
      <c r="A216" s="23" t="s">
        <v>35</v>
      </c>
      <c r="B216" s="51" t="s">
        <v>379</v>
      </c>
      <c r="C216" s="41" t="s">
        <v>355</v>
      </c>
      <c r="D216" s="52">
        <v>1800</v>
      </c>
      <c r="E216" s="52">
        <f t="shared" si="1"/>
        <v>1800</v>
      </c>
      <c r="F216" s="52">
        <f t="shared" si="1"/>
        <v>1800</v>
      </c>
      <c r="G216" s="53">
        <v>1472</v>
      </c>
      <c r="H216" s="53">
        <v>1513</v>
      </c>
      <c r="I216" s="53">
        <v>1516.6</v>
      </c>
    </row>
    <row r="217" spans="1:9" s="26" customFormat="1" ht="78.75" x14ac:dyDescent="0.25">
      <c r="A217" s="27" t="s">
        <v>36</v>
      </c>
      <c r="B217" s="51" t="s">
        <v>385</v>
      </c>
      <c r="C217" s="41" t="s">
        <v>356</v>
      </c>
      <c r="D217" s="52">
        <v>27220</v>
      </c>
      <c r="E217" s="52">
        <f t="shared" si="1"/>
        <v>27220</v>
      </c>
      <c r="F217" s="52">
        <f t="shared" si="1"/>
        <v>27220</v>
      </c>
      <c r="G217" s="53">
        <v>4513</v>
      </c>
      <c r="H217" s="53">
        <v>4539.1000000000004</v>
      </c>
      <c r="I217" s="53">
        <v>4549.8</v>
      </c>
    </row>
    <row r="218" spans="1:9" s="26" customFormat="1" ht="47.25" x14ac:dyDescent="0.25">
      <c r="A218" s="27" t="s">
        <v>37</v>
      </c>
      <c r="B218" s="51" t="s">
        <v>384</v>
      </c>
      <c r="C218" s="41" t="s">
        <v>357</v>
      </c>
      <c r="D218" s="52">
        <v>17800</v>
      </c>
      <c r="E218" s="52">
        <f t="shared" si="1"/>
        <v>17800</v>
      </c>
      <c r="F218" s="52">
        <f t="shared" si="1"/>
        <v>17800</v>
      </c>
      <c r="G218" s="53">
        <v>9202.6</v>
      </c>
      <c r="H218" s="53">
        <v>11359</v>
      </c>
      <c r="I218" s="53">
        <v>11410.3</v>
      </c>
    </row>
    <row r="219" spans="1:9" s="26" customFormat="1" ht="31.5" x14ac:dyDescent="0.25">
      <c r="A219" s="27" t="s">
        <v>38</v>
      </c>
      <c r="B219" s="51" t="s">
        <v>383</v>
      </c>
      <c r="C219" s="41" t="s">
        <v>358</v>
      </c>
      <c r="D219" s="52">
        <v>50000</v>
      </c>
      <c r="E219" s="52">
        <v>50000</v>
      </c>
      <c r="F219" s="52">
        <v>50000</v>
      </c>
      <c r="G219" s="53">
        <v>64430</v>
      </c>
      <c r="H219" s="53">
        <v>105755.9</v>
      </c>
      <c r="I219" s="53">
        <v>106274.7</v>
      </c>
    </row>
    <row r="220" spans="1:9" s="26" customFormat="1" ht="31.5" x14ac:dyDescent="0.25">
      <c r="A220" s="27" t="s">
        <v>39</v>
      </c>
      <c r="B220" s="51" t="s">
        <v>382</v>
      </c>
      <c r="C220" s="41" t="s">
        <v>359</v>
      </c>
      <c r="D220" s="52">
        <v>4350</v>
      </c>
      <c r="E220" s="52">
        <f t="shared" si="1"/>
        <v>4350</v>
      </c>
      <c r="F220" s="52">
        <f t="shared" si="1"/>
        <v>4350</v>
      </c>
      <c r="G220" s="53">
        <v>8283.6</v>
      </c>
      <c r="H220" s="53">
        <v>10224.299999999999</v>
      </c>
      <c r="I220" s="53">
        <v>10270.5</v>
      </c>
    </row>
    <row r="221" spans="1:9" s="26" customFormat="1" ht="110.25" x14ac:dyDescent="0.25">
      <c r="A221" s="27" t="s">
        <v>40</v>
      </c>
      <c r="B221" s="51" t="s">
        <v>381</v>
      </c>
      <c r="C221" s="41" t="s">
        <v>360</v>
      </c>
      <c r="D221" s="52">
        <v>40</v>
      </c>
      <c r="E221" s="52">
        <f t="shared" si="1"/>
        <v>40</v>
      </c>
      <c r="F221" s="52">
        <f t="shared" si="1"/>
        <v>40</v>
      </c>
      <c r="G221" s="53">
        <v>2317.6999999999998</v>
      </c>
      <c r="H221" s="53">
        <v>2860.7</v>
      </c>
      <c r="I221" s="53">
        <v>2873.7</v>
      </c>
    </row>
    <row r="222" spans="1:9" ht="27.75" customHeight="1" x14ac:dyDescent="0.25">
      <c r="A222" s="69" t="s">
        <v>68</v>
      </c>
      <c r="B222" s="69"/>
      <c r="C222" s="69"/>
      <c r="D222" s="69"/>
      <c r="E222" s="69"/>
      <c r="F222" s="69"/>
      <c r="G222" s="69"/>
      <c r="H222" s="69"/>
      <c r="I222" s="69"/>
    </row>
    <row r="223" spans="1:9" x14ac:dyDescent="0.25">
      <c r="A223" s="55" t="s">
        <v>9</v>
      </c>
      <c r="B223" s="17" t="s">
        <v>273</v>
      </c>
      <c r="C223" s="47" t="s">
        <v>152</v>
      </c>
      <c r="D223" s="24">
        <v>25311633</v>
      </c>
      <c r="E223" s="24">
        <v>25421283</v>
      </c>
      <c r="F223" s="24">
        <v>25531033</v>
      </c>
      <c r="G223" s="25">
        <v>2908880.2942400035</v>
      </c>
      <c r="H223" s="25">
        <v>3544707.5213559247</v>
      </c>
      <c r="I223" s="25">
        <v>3353134.9469152959</v>
      </c>
    </row>
    <row r="224" spans="1:9" x14ac:dyDescent="0.25">
      <c r="A224" s="55" t="s">
        <v>10</v>
      </c>
      <c r="B224" s="17" t="s">
        <v>274</v>
      </c>
      <c r="C224" s="47" t="s">
        <v>152</v>
      </c>
      <c r="D224" s="24">
        <v>8828083</v>
      </c>
      <c r="E224" s="24">
        <v>8883384</v>
      </c>
      <c r="F224" s="24">
        <v>8938881</v>
      </c>
      <c r="G224" s="25">
        <v>1014546.816264884</v>
      </c>
      <c r="H224" s="25">
        <v>1238686.4219202816</v>
      </c>
      <c r="I224" s="25">
        <v>1173993.7928644386</v>
      </c>
    </row>
    <row r="225" spans="1:9" x14ac:dyDescent="0.25">
      <c r="A225" s="55" t="s">
        <v>11</v>
      </c>
      <c r="B225" s="17" t="s">
        <v>275</v>
      </c>
      <c r="C225" s="47" t="s">
        <v>152</v>
      </c>
      <c r="D225" s="24">
        <v>2549496</v>
      </c>
      <c r="E225" s="24">
        <v>2572206</v>
      </c>
      <c r="F225" s="24">
        <v>2594530</v>
      </c>
      <c r="G225" s="25">
        <v>292994.8721460884</v>
      </c>
      <c r="H225" s="25">
        <v>358664.74381630687</v>
      </c>
      <c r="I225" s="25">
        <v>340754.29747868574</v>
      </c>
    </row>
    <row r="226" spans="1:9" x14ac:dyDescent="0.25">
      <c r="A226" s="55" t="s">
        <v>12</v>
      </c>
      <c r="B226" s="48" t="s">
        <v>276</v>
      </c>
      <c r="C226" s="47" t="s">
        <v>152</v>
      </c>
      <c r="D226" s="49">
        <v>492404</v>
      </c>
      <c r="E226" s="49">
        <v>492647</v>
      </c>
      <c r="F226" s="49">
        <v>492889</v>
      </c>
      <c r="G226" s="25">
        <v>56588.379438219366</v>
      </c>
      <c r="H226" s="25">
        <v>68693.996533276164</v>
      </c>
      <c r="I226" s="25">
        <v>64733.899754472659</v>
      </c>
    </row>
    <row r="227" spans="1:9" x14ac:dyDescent="0.25">
      <c r="A227" s="55" t="s">
        <v>13</v>
      </c>
      <c r="B227" s="48" t="s">
        <v>277</v>
      </c>
      <c r="C227" s="47" t="s">
        <v>152</v>
      </c>
      <c r="D227" s="49">
        <v>725095</v>
      </c>
      <c r="E227" s="49">
        <v>728890</v>
      </c>
      <c r="F227" s="49">
        <v>731534</v>
      </c>
      <c r="G227" s="25">
        <v>83329.849044190691</v>
      </c>
      <c r="H227" s="25">
        <v>101635.38422671743</v>
      </c>
      <c r="I227" s="25">
        <v>96076.497188998736</v>
      </c>
    </row>
    <row r="228" spans="1:9" x14ac:dyDescent="0.25">
      <c r="A228" s="55" t="s">
        <v>14</v>
      </c>
      <c r="B228" s="48" t="s">
        <v>278</v>
      </c>
      <c r="C228" s="47" t="s">
        <v>152</v>
      </c>
      <c r="D228" s="49">
        <v>95001</v>
      </c>
      <c r="E228" s="49">
        <v>95006</v>
      </c>
      <c r="F228" s="49">
        <v>95006</v>
      </c>
      <c r="G228" s="25">
        <v>10917.768001499333</v>
      </c>
      <c r="H228" s="25">
        <v>13247.501425240456</v>
      </c>
      <c r="I228" s="25">
        <v>12477.675257661318</v>
      </c>
    </row>
    <row r="229" spans="1:9" ht="63" x14ac:dyDescent="0.25">
      <c r="A229" s="55" t="s">
        <v>15</v>
      </c>
      <c r="B229" s="48" t="s">
        <v>279</v>
      </c>
      <c r="C229" s="47" t="s">
        <v>152</v>
      </c>
      <c r="D229" s="49">
        <v>183070</v>
      </c>
      <c r="E229" s="49">
        <v>184287</v>
      </c>
      <c r="F229" s="49">
        <v>185100</v>
      </c>
      <c r="G229" s="25">
        <v>21038.89209623565</v>
      </c>
      <c r="H229" s="25">
        <v>25696.716998434709</v>
      </c>
      <c r="I229" s="25">
        <v>24310.229776994187</v>
      </c>
    </row>
    <row r="230" spans="1:9" x14ac:dyDescent="0.25">
      <c r="A230" s="55" t="s">
        <v>16</v>
      </c>
      <c r="B230" s="48" t="s">
        <v>280</v>
      </c>
      <c r="C230" s="47" t="s">
        <v>152</v>
      </c>
      <c r="D230" s="49">
        <v>297220</v>
      </c>
      <c r="E230" s="49">
        <v>297260</v>
      </c>
      <c r="F230" s="49">
        <v>297280</v>
      </c>
      <c r="G230" s="25">
        <v>34157.314190436227</v>
      </c>
      <c r="H230" s="25">
        <v>41449.511332620867</v>
      </c>
      <c r="I230" s="25">
        <v>39043.46357701152</v>
      </c>
    </row>
    <row r="231" spans="1:9" ht="78.75" x14ac:dyDescent="0.25">
      <c r="A231" s="55" t="s">
        <v>17</v>
      </c>
      <c r="B231" s="48" t="s">
        <v>281</v>
      </c>
      <c r="C231" s="41" t="s">
        <v>282</v>
      </c>
      <c r="D231" s="27" t="s">
        <v>336</v>
      </c>
      <c r="E231" s="27" t="s">
        <v>337</v>
      </c>
      <c r="F231" s="27" t="s">
        <v>337</v>
      </c>
      <c r="G231" s="18">
        <v>14045.158456597715</v>
      </c>
      <c r="H231" s="18">
        <v>17041.346222178989</v>
      </c>
      <c r="I231" s="18">
        <v>16051.055764265628</v>
      </c>
    </row>
    <row r="232" spans="1:9" ht="31.5" x14ac:dyDescent="0.25">
      <c r="A232" s="55" t="s">
        <v>18</v>
      </c>
      <c r="B232" s="48" t="s">
        <v>283</v>
      </c>
      <c r="C232" s="47" t="s">
        <v>152</v>
      </c>
      <c r="D232" s="3">
        <v>513</v>
      </c>
      <c r="E232" s="3">
        <v>515</v>
      </c>
      <c r="F232" s="3">
        <v>517</v>
      </c>
      <c r="G232" s="18">
        <v>58.955326625710867</v>
      </c>
      <c r="H232" s="18">
        <v>71.810867039964165</v>
      </c>
      <c r="I232" s="18">
        <v>67.900533736931365</v>
      </c>
    </row>
    <row r="233" spans="1:9" x14ac:dyDescent="0.25">
      <c r="A233" s="55" t="s">
        <v>19</v>
      </c>
      <c r="B233" s="50" t="s">
        <v>284</v>
      </c>
      <c r="C233" s="47" t="s">
        <v>152</v>
      </c>
      <c r="D233" s="3">
        <v>105984</v>
      </c>
      <c r="E233" s="3">
        <v>105984</v>
      </c>
      <c r="F233" s="3">
        <v>105984</v>
      </c>
      <c r="G233" s="18">
        <v>12179.963620076687</v>
      </c>
      <c r="H233" s="18">
        <v>14778.258121094294</v>
      </c>
      <c r="I233" s="18">
        <v>13919.478080415733</v>
      </c>
    </row>
    <row r="234" spans="1:9" x14ac:dyDescent="0.25">
      <c r="A234" s="55" t="s">
        <v>20</v>
      </c>
      <c r="B234" s="50" t="s">
        <v>124</v>
      </c>
      <c r="C234" s="47" t="s">
        <v>152</v>
      </c>
      <c r="D234" s="3">
        <v>65100</v>
      </c>
      <c r="E234" s="3">
        <v>65100</v>
      </c>
      <c r="F234" s="3">
        <v>65100</v>
      </c>
      <c r="G234" s="18">
        <v>7481.4654256019057</v>
      </c>
      <c r="H234" s="18">
        <v>9077.4513481585764</v>
      </c>
      <c r="I234" s="18">
        <v>8549.9511533350706</v>
      </c>
    </row>
    <row r="235" spans="1:9" ht="63" x14ac:dyDescent="0.25">
      <c r="A235" s="55" t="s">
        <v>21</v>
      </c>
      <c r="B235" s="60" t="s">
        <v>285</v>
      </c>
      <c r="C235" s="47" t="s">
        <v>152</v>
      </c>
      <c r="D235" s="3">
        <v>39840</v>
      </c>
      <c r="E235" s="3">
        <v>39840</v>
      </c>
      <c r="F235" s="3">
        <v>39840</v>
      </c>
      <c r="G235" s="18">
        <v>4578.5189332715809</v>
      </c>
      <c r="H235" s="18">
        <v>5555.2328987809169</v>
      </c>
      <c r="I235" s="18">
        <v>5232.4125030548266</v>
      </c>
    </row>
    <row r="236" spans="1:9" ht="31.5" x14ac:dyDescent="0.25">
      <c r="A236" s="55" t="s">
        <v>22</v>
      </c>
      <c r="B236" s="60" t="s">
        <v>126</v>
      </c>
      <c r="C236" s="47" t="s">
        <v>152</v>
      </c>
      <c r="D236" s="3">
        <v>23053</v>
      </c>
      <c r="E236" s="3">
        <v>23053</v>
      </c>
      <c r="F236" s="3">
        <v>23053</v>
      </c>
      <c r="G236" s="18">
        <v>2649.3121729093814</v>
      </c>
      <c r="H236" s="18">
        <v>3214.4775104316382</v>
      </c>
      <c r="I236" s="18">
        <v>3027.6808592601137</v>
      </c>
    </row>
    <row r="237" spans="1:9" ht="31.5" x14ac:dyDescent="0.25">
      <c r="A237" s="55" t="s">
        <v>23</v>
      </c>
      <c r="B237" s="60" t="s">
        <v>108</v>
      </c>
      <c r="C237" s="47" t="s">
        <v>152</v>
      </c>
      <c r="D237" s="3">
        <v>9490</v>
      </c>
      <c r="E237" s="3">
        <v>9490</v>
      </c>
      <c r="F237" s="3">
        <v>9490</v>
      </c>
      <c r="G237" s="18">
        <v>1090.6160812436572</v>
      </c>
      <c r="H237" s="18">
        <v>1323.2720936102135</v>
      </c>
      <c r="I237" s="18">
        <v>1246.3753678210419</v>
      </c>
    </row>
    <row r="238" spans="1:9" ht="31.5" x14ac:dyDescent="0.25">
      <c r="A238" s="55" t="s">
        <v>30</v>
      </c>
      <c r="B238" s="60" t="s">
        <v>129</v>
      </c>
      <c r="C238" s="47" t="s">
        <v>152</v>
      </c>
      <c r="D238" s="3">
        <v>10370</v>
      </c>
      <c r="E238" s="3">
        <v>10370</v>
      </c>
      <c r="F238" s="3">
        <v>10370</v>
      </c>
      <c r="G238" s="18">
        <v>1191.7480255528687</v>
      </c>
      <c r="H238" s="18">
        <v>1445.9780411736472</v>
      </c>
      <c r="I238" s="18">
        <v>1361.950744394542</v>
      </c>
    </row>
    <row r="239" spans="1:9" x14ac:dyDescent="0.25">
      <c r="A239" s="55" t="s">
        <v>31</v>
      </c>
      <c r="B239" s="60" t="s">
        <v>286</v>
      </c>
      <c r="C239" s="47" t="s">
        <v>152</v>
      </c>
      <c r="D239" s="3">
        <v>3612</v>
      </c>
      <c r="E239" s="3">
        <v>3612</v>
      </c>
      <c r="F239" s="3">
        <v>3612</v>
      </c>
      <c r="G239" s="18">
        <v>415.10066232371861</v>
      </c>
      <c r="H239" s="18">
        <v>503.65213931718552</v>
      </c>
      <c r="I239" s="18">
        <v>474.38438657213942</v>
      </c>
    </row>
    <row r="240" spans="1:9" ht="31.5" x14ac:dyDescent="0.25">
      <c r="A240" s="55" t="s">
        <v>32</v>
      </c>
      <c r="B240" s="48" t="s">
        <v>291</v>
      </c>
      <c r="C240" s="47" t="s">
        <v>152</v>
      </c>
      <c r="D240" s="3">
        <v>15</v>
      </c>
      <c r="E240" s="3">
        <v>15</v>
      </c>
      <c r="F240" s="3">
        <v>15</v>
      </c>
      <c r="G240" s="18">
        <v>1.7238399598161072</v>
      </c>
      <c r="H240" s="18">
        <v>2.0915786516494417</v>
      </c>
      <c r="I240" s="18">
        <v>1.9700348279573896</v>
      </c>
    </row>
    <row r="241" spans="1:9" ht="31.5" x14ac:dyDescent="0.25">
      <c r="A241" s="55" t="s">
        <v>33</v>
      </c>
      <c r="B241" s="48" t="s">
        <v>292</v>
      </c>
      <c r="C241" s="47" t="s">
        <v>152</v>
      </c>
      <c r="D241" s="3">
        <v>3</v>
      </c>
      <c r="E241" s="3">
        <v>3</v>
      </c>
      <c r="F241" s="3">
        <v>3</v>
      </c>
      <c r="G241" s="18">
        <v>0.34476799196322144</v>
      </c>
      <c r="H241" s="18">
        <v>0.41831573032988834</v>
      </c>
      <c r="I241" s="18">
        <v>0.39400696559147796</v>
      </c>
    </row>
    <row r="242" spans="1:9" ht="31.5" x14ac:dyDescent="0.25">
      <c r="A242" s="55" t="s">
        <v>34</v>
      </c>
      <c r="B242" s="48" t="s">
        <v>293</v>
      </c>
      <c r="C242" s="47" t="s">
        <v>152</v>
      </c>
      <c r="D242" s="3">
        <v>8</v>
      </c>
      <c r="E242" s="3">
        <v>8</v>
      </c>
      <c r="F242" s="3">
        <v>8</v>
      </c>
      <c r="G242" s="18">
        <v>0.91938131190192385</v>
      </c>
      <c r="H242" s="18">
        <v>1.1155086142130355</v>
      </c>
      <c r="I242" s="18">
        <v>1.0506852415772745</v>
      </c>
    </row>
    <row r="243" spans="1:9" ht="31.5" x14ac:dyDescent="0.25">
      <c r="A243" s="55" t="s">
        <v>35</v>
      </c>
      <c r="B243" s="48" t="s">
        <v>294</v>
      </c>
      <c r="C243" s="47" t="s">
        <v>152</v>
      </c>
      <c r="D243" s="3">
        <v>1</v>
      </c>
      <c r="E243" s="3">
        <v>1</v>
      </c>
      <c r="F243" s="3">
        <v>1</v>
      </c>
      <c r="G243" s="18">
        <v>0.11492266398774048</v>
      </c>
      <c r="H243" s="18">
        <v>0.13943857677662944</v>
      </c>
      <c r="I243" s="18">
        <v>0.13133565519715931</v>
      </c>
    </row>
    <row r="244" spans="1:9" ht="31.5" x14ac:dyDescent="0.25">
      <c r="A244" s="55" t="s">
        <v>36</v>
      </c>
      <c r="B244" s="48" t="s">
        <v>295</v>
      </c>
      <c r="C244" s="47" t="s">
        <v>152</v>
      </c>
      <c r="D244" s="3">
        <v>2</v>
      </c>
      <c r="E244" s="3">
        <v>2</v>
      </c>
      <c r="F244" s="3">
        <v>2</v>
      </c>
      <c r="G244" s="18">
        <v>0.22984532797548096</v>
      </c>
      <c r="H244" s="18">
        <v>0.27887715355325887</v>
      </c>
      <c r="I244" s="18">
        <v>0.26267131039431862</v>
      </c>
    </row>
    <row r="245" spans="1:9" ht="31.5" x14ac:dyDescent="0.25">
      <c r="A245" s="55" t="s">
        <v>37</v>
      </c>
      <c r="B245" s="48" t="s">
        <v>296</v>
      </c>
      <c r="C245" s="47" t="s">
        <v>152</v>
      </c>
      <c r="D245" s="3">
        <v>5</v>
      </c>
      <c r="E245" s="3">
        <v>5</v>
      </c>
      <c r="F245" s="3">
        <v>5</v>
      </c>
      <c r="G245" s="18">
        <v>0.57461331993870246</v>
      </c>
      <c r="H245" s="18">
        <v>0.69719288388314715</v>
      </c>
      <c r="I245" s="18">
        <v>0.65667827598579653</v>
      </c>
    </row>
    <row r="246" spans="1:9" ht="31.5" x14ac:dyDescent="0.25">
      <c r="A246" s="55" t="s">
        <v>38</v>
      </c>
      <c r="B246" s="48" t="s">
        <v>297</v>
      </c>
      <c r="C246" s="47" t="s">
        <v>152</v>
      </c>
      <c r="D246" s="3">
        <v>3</v>
      </c>
      <c r="E246" s="3">
        <v>3</v>
      </c>
      <c r="F246" s="3">
        <v>3</v>
      </c>
      <c r="G246" s="18">
        <v>0.34476799196322144</v>
      </c>
      <c r="H246" s="18">
        <v>0.41831573032988834</v>
      </c>
      <c r="I246" s="18">
        <v>0.39400696559147796</v>
      </c>
    </row>
    <row r="247" spans="1:9" ht="31.5" x14ac:dyDescent="0.25">
      <c r="A247" s="55" t="s">
        <v>39</v>
      </c>
      <c r="B247" s="48" t="s">
        <v>298</v>
      </c>
      <c r="C247" s="47" t="s">
        <v>152</v>
      </c>
      <c r="D247" s="3">
        <v>1</v>
      </c>
      <c r="E247" s="3">
        <v>1</v>
      </c>
      <c r="F247" s="3">
        <v>1</v>
      </c>
      <c r="G247" s="18">
        <v>0.11492266398774048</v>
      </c>
      <c r="H247" s="18">
        <v>0.13943857677662944</v>
      </c>
      <c r="I247" s="18">
        <v>0.13133565519715931</v>
      </c>
    </row>
    <row r="248" spans="1:9" ht="31.5" x14ac:dyDescent="0.25">
      <c r="A248" s="55" t="s">
        <v>40</v>
      </c>
      <c r="B248" s="48" t="s">
        <v>299</v>
      </c>
      <c r="C248" s="47" t="s">
        <v>152</v>
      </c>
      <c r="D248" s="3">
        <v>6</v>
      </c>
      <c r="E248" s="3">
        <v>6</v>
      </c>
      <c r="F248" s="3">
        <v>6</v>
      </c>
      <c r="G248" s="18">
        <v>0.68953598392644289</v>
      </c>
      <c r="H248" s="18">
        <v>0.83663146065977667</v>
      </c>
      <c r="I248" s="18">
        <v>0.78801393118295593</v>
      </c>
    </row>
    <row r="249" spans="1:9" ht="31.5" x14ac:dyDescent="0.25">
      <c r="A249" s="55" t="s">
        <v>41</v>
      </c>
      <c r="B249" s="48" t="s">
        <v>300</v>
      </c>
      <c r="C249" s="47" t="s">
        <v>152</v>
      </c>
      <c r="D249" s="3">
        <v>1</v>
      </c>
      <c r="E249" s="3">
        <v>1</v>
      </c>
      <c r="F249" s="3">
        <v>1</v>
      </c>
      <c r="G249" s="18">
        <v>0.11492266398774048</v>
      </c>
      <c r="H249" s="18">
        <v>0.13943857677662944</v>
      </c>
      <c r="I249" s="18">
        <v>0.13133565519715931</v>
      </c>
    </row>
    <row r="250" spans="1:9" ht="31.5" x14ac:dyDescent="0.25">
      <c r="A250" s="55" t="s">
        <v>43</v>
      </c>
      <c r="B250" s="48" t="s">
        <v>330</v>
      </c>
      <c r="C250" s="47" t="s">
        <v>152</v>
      </c>
      <c r="D250" s="3">
        <v>2</v>
      </c>
      <c r="E250" s="3">
        <v>2</v>
      </c>
      <c r="F250" s="3">
        <v>2</v>
      </c>
      <c r="G250" s="18">
        <v>0.22984532797548096</v>
      </c>
      <c r="H250" s="18">
        <v>0.27887715355325887</v>
      </c>
      <c r="I250" s="18">
        <v>0.26267131039431862</v>
      </c>
    </row>
    <row r="251" spans="1:9" ht="31.5" x14ac:dyDescent="0.25">
      <c r="A251" s="55" t="s">
        <v>44</v>
      </c>
      <c r="B251" s="48" t="s">
        <v>331</v>
      </c>
      <c r="C251" s="47" t="s">
        <v>152</v>
      </c>
      <c r="D251" s="3">
        <v>1</v>
      </c>
      <c r="E251" s="3">
        <v>1</v>
      </c>
      <c r="F251" s="3">
        <v>1</v>
      </c>
      <c r="G251" s="18">
        <v>0.11492266398774048</v>
      </c>
      <c r="H251" s="18">
        <v>0.13943857677662944</v>
      </c>
      <c r="I251" s="18">
        <v>0.13133565519715931</v>
      </c>
    </row>
    <row r="252" spans="1:9" ht="31.5" x14ac:dyDescent="0.25">
      <c r="A252" s="55" t="s">
        <v>45</v>
      </c>
      <c r="B252" s="48" t="s">
        <v>332</v>
      </c>
      <c r="C252" s="47" t="s">
        <v>152</v>
      </c>
      <c r="D252" s="3">
        <v>13</v>
      </c>
      <c r="E252" s="3">
        <v>13</v>
      </c>
      <c r="F252" s="3">
        <v>13</v>
      </c>
      <c r="G252" s="18">
        <v>1.4939946318406263</v>
      </c>
      <c r="H252" s="18">
        <v>1.8127014980961826</v>
      </c>
      <c r="I252" s="18">
        <v>1.707363517563071</v>
      </c>
    </row>
    <row r="253" spans="1:9" ht="31.5" x14ac:dyDescent="0.25">
      <c r="A253" s="55" t="s">
        <v>46</v>
      </c>
      <c r="B253" s="48" t="s">
        <v>333</v>
      </c>
      <c r="C253" s="47" t="s">
        <v>152</v>
      </c>
      <c r="D253" s="3">
        <v>11</v>
      </c>
      <c r="E253" s="3">
        <v>11</v>
      </c>
      <c r="F253" s="3">
        <v>11</v>
      </c>
      <c r="G253" s="18">
        <v>1.2641493038651452</v>
      </c>
      <c r="H253" s="18">
        <v>1.5338243445429238</v>
      </c>
      <c r="I253" s="18">
        <v>1.4446922071687525</v>
      </c>
    </row>
    <row r="254" spans="1:9" ht="31.5" x14ac:dyDescent="0.25">
      <c r="A254" s="55" t="s">
        <v>47</v>
      </c>
      <c r="B254" s="48" t="s">
        <v>334</v>
      </c>
      <c r="C254" s="47" t="s">
        <v>152</v>
      </c>
      <c r="D254" s="3">
        <v>7</v>
      </c>
      <c r="E254" s="3">
        <v>7</v>
      </c>
      <c r="F254" s="3">
        <v>7</v>
      </c>
      <c r="G254" s="18">
        <v>0.80445864791418331</v>
      </c>
      <c r="H254" s="18">
        <v>0.97607003743640608</v>
      </c>
      <c r="I254" s="18">
        <v>0.91934958638011521</v>
      </c>
    </row>
    <row r="255" spans="1:9" ht="31.5" x14ac:dyDescent="0.25">
      <c r="A255" s="55" t="s">
        <v>48</v>
      </c>
      <c r="B255" s="48" t="s">
        <v>335</v>
      </c>
      <c r="C255" s="47" t="s">
        <v>152</v>
      </c>
      <c r="D255" s="3">
        <v>4</v>
      </c>
      <c r="E255" s="3">
        <v>4</v>
      </c>
      <c r="F255" s="3">
        <v>4</v>
      </c>
      <c r="G255" s="18">
        <v>0.45969065595096192</v>
      </c>
      <c r="H255" s="18">
        <v>0.55775430710651774</v>
      </c>
      <c r="I255" s="18">
        <v>0.52534262078863725</v>
      </c>
    </row>
    <row r="256" spans="1:9" ht="31.5" x14ac:dyDescent="0.25">
      <c r="A256" s="55" t="s">
        <v>49</v>
      </c>
      <c r="B256" s="48" t="s">
        <v>323</v>
      </c>
      <c r="C256" s="47" t="s">
        <v>152</v>
      </c>
      <c r="D256" s="3">
        <v>4</v>
      </c>
      <c r="E256" s="3">
        <v>4</v>
      </c>
      <c r="F256" s="3">
        <v>4</v>
      </c>
      <c r="G256" s="18">
        <v>0.45969065595096192</v>
      </c>
      <c r="H256" s="18">
        <v>0.55775430710651774</v>
      </c>
      <c r="I256" s="18">
        <v>0.52534262078863725</v>
      </c>
    </row>
    <row r="257" spans="1:9" ht="31.5" x14ac:dyDescent="0.25">
      <c r="A257" s="55" t="s">
        <v>50</v>
      </c>
      <c r="B257" s="48" t="s">
        <v>324</v>
      </c>
      <c r="C257" s="47" t="s">
        <v>152</v>
      </c>
      <c r="D257" s="3">
        <v>2</v>
      </c>
      <c r="E257" s="3">
        <v>2</v>
      </c>
      <c r="F257" s="3">
        <v>2</v>
      </c>
      <c r="G257" s="18">
        <v>0.22984532797548096</v>
      </c>
      <c r="H257" s="18">
        <v>0.27887715355325887</v>
      </c>
      <c r="I257" s="18">
        <v>0.26267131039431862</v>
      </c>
    </row>
    <row r="258" spans="1:9" ht="31.5" x14ac:dyDescent="0.25">
      <c r="A258" s="55" t="s">
        <v>51</v>
      </c>
      <c r="B258" s="48" t="s">
        <v>325</v>
      </c>
      <c r="C258" s="47" t="s">
        <v>152</v>
      </c>
      <c r="D258" s="3">
        <v>1</v>
      </c>
      <c r="E258" s="3">
        <v>1</v>
      </c>
      <c r="F258" s="3">
        <v>1</v>
      </c>
      <c r="G258" s="18">
        <v>0.11492266398774048</v>
      </c>
      <c r="H258" s="18">
        <v>0.13943857677662944</v>
      </c>
      <c r="I258" s="18">
        <v>0.13133565519715931</v>
      </c>
    </row>
    <row r="259" spans="1:9" ht="31.5" x14ac:dyDescent="0.25">
      <c r="A259" s="55" t="s">
        <v>52</v>
      </c>
      <c r="B259" s="48" t="s">
        <v>326</v>
      </c>
      <c r="C259" s="47" t="s">
        <v>152</v>
      </c>
      <c r="D259" s="3">
        <v>11</v>
      </c>
      <c r="E259" s="3">
        <v>11</v>
      </c>
      <c r="F259" s="3">
        <v>11</v>
      </c>
      <c r="G259" s="18">
        <v>1.2641493038651452</v>
      </c>
      <c r="H259" s="18">
        <v>1.5338243445429238</v>
      </c>
      <c r="I259" s="18">
        <v>1.4446922071687525</v>
      </c>
    </row>
    <row r="260" spans="1:9" ht="31.5" x14ac:dyDescent="0.25">
      <c r="A260" s="55" t="s">
        <v>53</v>
      </c>
      <c r="B260" s="48" t="s">
        <v>327</v>
      </c>
      <c r="C260" s="47" t="s">
        <v>152</v>
      </c>
      <c r="D260" s="3">
        <v>6</v>
      </c>
      <c r="E260" s="3">
        <v>6</v>
      </c>
      <c r="F260" s="3">
        <v>6</v>
      </c>
      <c r="G260" s="18">
        <v>0.68953598392644289</v>
      </c>
      <c r="H260" s="18">
        <v>0.83663146065977667</v>
      </c>
      <c r="I260" s="18">
        <v>0.78801393118295593</v>
      </c>
    </row>
    <row r="261" spans="1:9" ht="31.5" x14ac:dyDescent="0.25">
      <c r="A261" s="55" t="s">
        <v>54</v>
      </c>
      <c r="B261" s="48" t="s">
        <v>329</v>
      </c>
      <c r="C261" s="47" t="s">
        <v>152</v>
      </c>
      <c r="D261" s="3">
        <v>4</v>
      </c>
      <c r="E261" s="3">
        <v>4</v>
      </c>
      <c r="F261" s="3">
        <v>4</v>
      </c>
      <c r="G261" s="18">
        <v>0.45969065595096192</v>
      </c>
      <c r="H261" s="18">
        <v>0.55775430710651774</v>
      </c>
      <c r="I261" s="18">
        <v>0.52534262078863725</v>
      </c>
    </row>
    <row r="262" spans="1:9" ht="31.5" x14ac:dyDescent="0.25">
      <c r="A262" s="55" t="s">
        <v>55</v>
      </c>
      <c r="B262" s="48" t="s">
        <v>328</v>
      </c>
      <c r="C262" s="47" t="s">
        <v>152</v>
      </c>
      <c r="D262" s="3">
        <v>2</v>
      </c>
      <c r="E262" s="3">
        <v>2</v>
      </c>
      <c r="F262" s="3">
        <v>2</v>
      </c>
      <c r="G262" s="18">
        <v>0.22984532797548096</v>
      </c>
      <c r="H262" s="18">
        <v>0.27887715355325887</v>
      </c>
      <c r="I262" s="18">
        <v>0.26267131039431862</v>
      </c>
    </row>
    <row r="263" spans="1:9" ht="31.5" x14ac:dyDescent="0.25">
      <c r="A263" s="55" t="s">
        <v>56</v>
      </c>
      <c r="B263" s="48" t="s">
        <v>319</v>
      </c>
      <c r="C263" s="47" t="s">
        <v>152</v>
      </c>
      <c r="D263" s="3">
        <v>4</v>
      </c>
      <c r="E263" s="3">
        <v>4</v>
      </c>
      <c r="F263" s="3">
        <v>4</v>
      </c>
      <c r="G263" s="18">
        <v>0.45969065595096192</v>
      </c>
      <c r="H263" s="18">
        <v>0.55775430710651774</v>
      </c>
      <c r="I263" s="18">
        <v>0.52534262078863725</v>
      </c>
    </row>
    <row r="264" spans="1:9" ht="31.5" x14ac:dyDescent="0.25">
      <c r="A264" s="55" t="s">
        <v>57</v>
      </c>
      <c r="B264" s="48" t="s">
        <v>320</v>
      </c>
      <c r="C264" s="47" t="s">
        <v>152</v>
      </c>
      <c r="D264" s="3">
        <v>9</v>
      </c>
      <c r="E264" s="3">
        <v>9</v>
      </c>
      <c r="F264" s="3">
        <v>9</v>
      </c>
      <c r="G264" s="18">
        <v>1.0343039758896644</v>
      </c>
      <c r="H264" s="18">
        <v>1.254947190989665</v>
      </c>
      <c r="I264" s="18">
        <v>1.1820208967744339</v>
      </c>
    </row>
    <row r="265" spans="1:9" ht="31.5" x14ac:dyDescent="0.25">
      <c r="A265" s="55" t="s">
        <v>58</v>
      </c>
      <c r="B265" s="48" t="s">
        <v>321</v>
      </c>
      <c r="C265" s="47" t="s">
        <v>152</v>
      </c>
      <c r="D265" s="3">
        <v>16</v>
      </c>
      <c r="E265" s="3">
        <v>16</v>
      </c>
      <c r="F265" s="3">
        <v>16</v>
      </c>
      <c r="G265" s="18">
        <v>1.8387626238038477</v>
      </c>
      <c r="H265" s="18">
        <v>2.231017228426071</v>
      </c>
      <c r="I265" s="18">
        <v>2.101370483154549</v>
      </c>
    </row>
    <row r="266" spans="1:9" ht="31.5" x14ac:dyDescent="0.25">
      <c r="A266" s="55" t="s">
        <v>59</v>
      </c>
      <c r="B266" s="48" t="s">
        <v>322</v>
      </c>
      <c r="C266" s="47" t="s">
        <v>152</v>
      </c>
      <c r="D266" s="3">
        <v>3</v>
      </c>
      <c r="E266" s="3">
        <v>3</v>
      </c>
      <c r="F266" s="3">
        <v>3</v>
      </c>
      <c r="G266" s="18">
        <v>0.34476799196322144</v>
      </c>
      <c r="H266" s="18">
        <v>0.41831573032988834</v>
      </c>
      <c r="I266" s="18">
        <v>0.39400696559147796</v>
      </c>
    </row>
    <row r="267" spans="1:9" ht="31.5" x14ac:dyDescent="0.25">
      <c r="A267" s="55" t="s">
        <v>60</v>
      </c>
      <c r="B267" s="48" t="s">
        <v>318</v>
      </c>
      <c r="C267" s="47" t="s">
        <v>152</v>
      </c>
      <c r="D267" s="3">
        <v>28</v>
      </c>
      <c r="E267" s="3">
        <v>28</v>
      </c>
      <c r="F267" s="3">
        <v>28</v>
      </c>
      <c r="G267" s="18">
        <v>3.2178345916567332</v>
      </c>
      <c r="H267" s="18">
        <v>3.9042801497456243</v>
      </c>
      <c r="I267" s="18">
        <v>3.6773983455204609</v>
      </c>
    </row>
    <row r="268" spans="1:9" ht="31.5" x14ac:dyDescent="0.25">
      <c r="A268" s="55" t="s">
        <v>61</v>
      </c>
      <c r="B268" s="48" t="s">
        <v>316</v>
      </c>
      <c r="C268" s="47" t="s">
        <v>152</v>
      </c>
      <c r="D268" s="3">
        <v>15</v>
      </c>
      <c r="E268" s="3">
        <v>15</v>
      </c>
      <c r="F268" s="3">
        <v>15</v>
      </c>
      <c r="G268" s="18">
        <v>1.7238399598161072</v>
      </c>
      <c r="H268" s="18">
        <v>2.0915786516494417</v>
      </c>
      <c r="I268" s="18">
        <v>1.9700348279573896</v>
      </c>
    </row>
    <row r="269" spans="1:9" ht="31.5" x14ac:dyDescent="0.25">
      <c r="A269" s="55" t="s">
        <v>62</v>
      </c>
      <c r="B269" s="48" t="s">
        <v>317</v>
      </c>
      <c r="C269" s="47" t="s">
        <v>152</v>
      </c>
      <c r="D269" s="3">
        <v>6</v>
      </c>
      <c r="E269" s="3">
        <v>6</v>
      </c>
      <c r="F269" s="3">
        <v>6</v>
      </c>
      <c r="G269" s="18">
        <v>0.68953598392644289</v>
      </c>
      <c r="H269" s="18">
        <v>0.83663146065977667</v>
      </c>
      <c r="I269" s="18">
        <v>0.78801393118295593</v>
      </c>
    </row>
    <row r="270" spans="1:9" ht="31.5" x14ac:dyDescent="0.25">
      <c r="A270" s="55" t="s">
        <v>63</v>
      </c>
      <c r="B270" s="48" t="s">
        <v>315</v>
      </c>
      <c r="C270" s="47" t="s">
        <v>152</v>
      </c>
      <c r="D270" s="3">
        <v>4</v>
      </c>
      <c r="E270" s="3">
        <v>4</v>
      </c>
      <c r="F270" s="3">
        <v>4</v>
      </c>
      <c r="G270" s="18">
        <v>0.45969065595096192</v>
      </c>
      <c r="H270" s="18">
        <v>0.55775430710651774</v>
      </c>
      <c r="I270" s="18">
        <v>0.52534262078863725</v>
      </c>
    </row>
    <row r="271" spans="1:9" ht="31.5" x14ac:dyDescent="0.25">
      <c r="A271" s="27" t="s">
        <v>69</v>
      </c>
      <c r="B271" s="48" t="s">
        <v>314</v>
      </c>
      <c r="C271" s="47" t="s">
        <v>152</v>
      </c>
      <c r="D271" s="3">
        <v>5</v>
      </c>
      <c r="E271" s="3">
        <v>5</v>
      </c>
      <c r="F271" s="3">
        <v>5</v>
      </c>
      <c r="G271" s="18">
        <v>0.57461331993870246</v>
      </c>
      <c r="H271" s="18">
        <v>0.69719288388314715</v>
      </c>
      <c r="I271" s="18">
        <v>0.65667827598579653</v>
      </c>
    </row>
    <row r="272" spans="1:9" ht="31.5" x14ac:dyDescent="0.25">
      <c r="A272" s="27" t="s">
        <v>70</v>
      </c>
      <c r="B272" s="48" t="s">
        <v>313</v>
      </c>
      <c r="C272" s="47" t="s">
        <v>152</v>
      </c>
      <c r="D272" s="3">
        <v>8</v>
      </c>
      <c r="E272" s="3">
        <v>8</v>
      </c>
      <c r="F272" s="3">
        <v>8</v>
      </c>
      <c r="G272" s="18">
        <v>0.91938131190192385</v>
      </c>
      <c r="H272" s="18">
        <v>1.1155086142130355</v>
      </c>
      <c r="I272" s="18">
        <v>1.0506852415772745</v>
      </c>
    </row>
    <row r="273" spans="1:9" ht="31.5" x14ac:dyDescent="0.25">
      <c r="A273" s="27" t="s">
        <v>71</v>
      </c>
      <c r="B273" s="48" t="s">
        <v>312</v>
      </c>
      <c r="C273" s="47" t="s">
        <v>152</v>
      </c>
      <c r="D273" s="3">
        <v>2</v>
      </c>
      <c r="E273" s="3">
        <v>2</v>
      </c>
      <c r="F273" s="3">
        <v>2</v>
      </c>
      <c r="G273" s="18">
        <v>0.22984532797548096</v>
      </c>
      <c r="H273" s="18">
        <v>0.27887715355325887</v>
      </c>
      <c r="I273" s="18">
        <v>0.26267131039431862</v>
      </c>
    </row>
    <row r="274" spans="1:9" ht="31.5" x14ac:dyDescent="0.25">
      <c r="A274" s="27" t="s">
        <v>72</v>
      </c>
      <c r="B274" s="48" t="s">
        <v>311</v>
      </c>
      <c r="C274" s="47" t="s">
        <v>152</v>
      </c>
      <c r="D274" s="3">
        <v>2</v>
      </c>
      <c r="E274" s="3">
        <v>2</v>
      </c>
      <c r="F274" s="3">
        <v>2</v>
      </c>
      <c r="G274" s="18">
        <v>0.22984532797548096</v>
      </c>
      <c r="H274" s="18">
        <v>0.27887715355325887</v>
      </c>
      <c r="I274" s="18">
        <v>0.26267131039431862</v>
      </c>
    </row>
    <row r="275" spans="1:9" ht="31.5" x14ac:dyDescent="0.25">
      <c r="A275" s="27" t="s">
        <v>73</v>
      </c>
      <c r="B275" s="48" t="s">
        <v>310</v>
      </c>
      <c r="C275" s="47" t="s">
        <v>152</v>
      </c>
      <c r="D275" s="3">
        <v>6</v>
      </c>
      <c r="E275" s="3">
        <v>6</v>
      </c>
      <c r="F275" s="3">
        <v>6</v>
      </c>
      <c r="G275" s="18">
        <v>0.68953598392644289</v>
      </c>
      <c r="H275" s="18">
        <v>0.83663146065977667</v>
      </c>
      <c r="I275" s="18">
        <v>0.78801393118295593</v>
      </c>
    </row>
    <row r="276" spans="1:9" ht="31.5" x14ac:dyDescent="0.25">
      <c r="A276" s="27" t="s">
        <v>74</v>
      </c>
      <c r="B276" s="48" t="s">
        <v>309</v>
      </c>
      <c r="C276" s="47" t="s">
        <v>152</v>
      </c>
      <c r="D276" s="3">
        <v>1</v>
      </c>
      <c r="E276" s="3">
        <v>1</v>
      </c>
      <c r="F276" s="3">
        <v>1</v>
      </c>
      <c r="G276" s="18">
        <v>0.11492266398774048</v>
      </c>
      <c r="H276" s="18">
        <v>0.13943857677662944</v>
      </c>
      <c r="I276" s="18">
        <v>0.13133565519715931</v>
      </c>
    </row>
    <row r="277" spans="1:9" ht="31.5" x14ac:dyDescent="0.25">
      <c r="A277" s="27" t="s">
        <v>75</v>
      </c>
      <c r="B277" s="48" t="s">
        <v>308</v>
      </c>
      <c r="C277" s="47" t="s">
        <v>152</v>
      </c>
      <c r="D277" s="3">
        <v>1</v>
      </c>
      <c r="E277" s="3">
        <v>1</v>
      </c>
      <c r="F277" s="3">
        <v>1</v>
      </c>
      <c r="G277" s="18">
        <v>0.11492266398774048</v>
      </c>
      <c r="H277" s="18">
        <v>0.13943857677662944</v>
      </c>
      <c r="I277" s="18">
        <v>0.13133565519715931</v>
      </c>
    </row>
    <row r="278" spans="1:9" ht="31.5" x14ac:dyDescent="0.25">
      <c r="A278" s="27" t="s">
        <v>76</v>
      </c>
      <c r="B278" s="48" t="s">
        <v>307</v>
      </c>
      <c r="C278" s="47" t="s">
        <v>152</v>
      </c>
      <c r="D278" s="3">
        <v>2</v>
      </c>
      <c r="E278" s="3">
        <v>2</v>
      </c>
      <c r="F278" s="3">
        <v>2</v>
      </c>
      <c r="G278" s="18">
        <v>0.22984532797548096</v>
      </c>
      <c r="H278" s="18">
        <v>0.27887715355325887</v>
      </c>
      <c r="I278" s="18">
        <v>0.26267131039431862</v>
      </c>
    </row>
    <row r="279" spans="1:9" ht="31.5" x14ac:dyDescent="0.25">
      <c r="A279" s="27" t="s">
        <v>77</v>
      </c>
      <c r="B279" s="48" t="s">
        <v>306</v>
      </c>
      <c r="C279" s="47" t="s">
        <v>152</v>
      </c>
      <c r="D279" s="3">
        <v>1</v>
      </c>
      <c r="E279" s="3">
        <v>1</v>
      </c>
      <c r="F279" s="3">
        <v>1</v>
      </c>
      <c r="G279" s="18">
        <v>0.11492266398774048</v>
      </c>
      <c r="H279" s="18">
        <v>0.13943857677662944</v>
      </c>
      <c r="I279" s="18">
        <v>0.13133565519715931</v>
      </c>
    </row>
    <row r="280" spans="1:9" ht="31.5" x14ac:dyDescent="0.25">
      <c r="A280" s="27" t="s">
        <v>78</v>
      </c>
      <c r="B280" s="48" t="s">
        <v>305</v>
      </c>
      <c r="C280" s="47" t="s">
        <v>152</v>
      </c>
      <c r="D280" s="3">
        <v>1</v>
      </c>
      <c r="E280" s="3">
        <v>1</v>
      </c>
      <c r="F280" s="3">
        <v>1</v>
      </c>
      <c r="G280" s="18">
        <v>0.11492266398774048</v>
      </c>
      <c r="H280" s="18">
        <v>0.13943857677662944</v>
      </c>
      <c r="I280" s="18">
        <v>0.13133565519715931</v>
      </c>
    </row>
    <row r="281" spans="1:9" ht="31.5" x14ac:dyDescent="0.25">
      <c r="A281" s="27" t="s">
        <v>287</v>
      </c>
      <c r="B281" s="17" t="s">
        <v>304</v>
      </c>
      <c r="C281" s="47" t="s">
        <v>152</v>
      </c>
      <c r="D281" s="3">
        <v>45</v>
      </c>
      <c r="E281" s="3">
        <v>45</v>
      </c>
      <c r="F281" s="3">
        <v>45</v>
      </c>
      <c r="G281" s="18">
        <v>5.1715198794483213</v>
      </c>
      <c r="H281" s="18">
        <v>6.2747359549483246</v>
      </c>
      <c r="I281" s="18">
        <v>5.9101044838721695</v>
      </c>
    </row>
    <row r="282" spans="1:9" ht="31.5" x14ac:dyDescent="0.25">
      <c r="A282" s="27" t="s">
        <v>288</v>
      </c>
      <c r="B282" s="17" t="s">
        <v>303</v>
      </c>
      <c r="C282" s="47" t="s">
        <v>152</v>
      </c>
      <c r="D282" s="3">
        <v>9</v>
      </c>
      <c r="E282" s="3">
        <v>9</v>
      </c>
      <c r="F282" s="3">
        <v>9</v>
      </c>
      <c r="G282" s="18">
        <v>1.0343039758896644</v>
      </c>
      <c r="H282" s="18">
        <v>1.254947190989665</v>
      </c>
      <c r="I282" s="18">
        <v>1.1820208967744339</v>
      </c>
    </row>
    <row r="283" spans="1:9" ht="31.5" x14ac:dyDescent="0.25">
      <c r="A283" s="27" t="s">
        <v>289</v>
      </c>
      <c r="B283" s="17" t="s">
        <v>302</v>
      </c>
      <c r="C283" s="47" t="s">
        <v>152</v>
      </c>
      <c r="D283" s="3">
        <v>159</v>
      </c>
      <c r="E283" s="3">
        <v>159</v>
      </c>
      <c r="F283" s="3">
        <v>159</v>
      </c>
      <c r="G283" s="18">
        <v>18.272703574050738</v>
      </c>
      <c r="H283" s="18">
        <v>22.170733707484079</v>
      </c>
      <c r="I283" s="18">
        <v>20.88236917634833</v>
      </c>
    </row>
    <row r="284" spans="1:9" ht="31.5" x14ac:dyDescent="0.25">
      <c r="A284" s="27" t="s">
        <v>290</v>
      </c>
      <c r="B284" s="17" t="s">
        <v>301</v>
      </c>
      <c r="C284" s="47" t="s">
        <v>152</v>
      </c>
      <c r="D284" s="3">
        <v>10669</v>
      </c>
      <c r="E284" s="3">
        <v>10669</v>
      </c>
      <c r="F284" s="3">
        <v>10669</v>
      </c>
      <c r="G284" s="18">
        <v>1226.1099020852032</v>
      </c>
      <c r="H284" s="18">
        <v>1487.6701756298594</v>
      </c>
      <c r="I284" s="18">
        <v>1401.2201052984926</v>
      </c>
    </row>
    <row r="285" spans="1:9" x14ac:dyDescent="0.25">
      <c r="A285" s="42"/>
      <c r="B285" s="43"/>
      <c r="C285" s="43"/>
      <c r="D285" s="44"/>
      <c r="E285" s="44"/>
      <c r="F285" s="45"/>
      <c r="G285" s="45"/>
      <c r="H285" s="45"/>
      <c r="I285" s="46"/>
    </row>
    <row r="286" spans="1:9" x14ac:dyDescent="0.25">
      <c r="A286" s="42"/>
      <c r="B286" s="43"/>
      <c r="C286" s="43"/>
      <c r="D286" s="44"/>
      <c r="E286" s="44"/>
      <c r="F286" s="45"/>
      <c r="G286" s="45"/>
      <c r="H286" s="45"/>
      <c r="I286" s="46"/>
    </row>
    <row r="288" spans="1:9" x14ac:dyDescent="0.25">
      <c r="I288" s="16"/>
    </row>
  </sheetData>
  <mergeCells count="61">
    <mergeCell ref="A175:I175"/>
    <mergeCell ref="A193:I193"/>
    <mergeCell ref="A195:I195"/>
    <mergeCell ref="A222:I222"/>
    <mergeCell ref="A100:I100"/>
    <mergeCell ref="A144:I144"/>
    <mergeCell ref="A168:I168"/>
    <mergeCell ref="A89:A94"/>
    <mergeCell ref="B90:I90"/>
    <mergeCell ref="A50:I50"/>
    <mergeCell ref="A65:I65"/>
    <mergeCell ref="A66:A76"/>
    <mergeCell ref="B67:I67"/>
    <mergeCell ref="A79:A86"/>
    <mergeCell ref="B80:I80"/>
    <mergeCell ref="A5:I5"/>
    <mergeCell ref="A18:I18"/>
    <mergeCell ref="A20:I20"/>
    <mergeCell ref="A29:I29"/>
    <mergeCell ref="A16:I16"/>
    <mergeCell ref="B21:B26"/>
    <mergeCell ref="G21:G26"/>
    <mergeCell ref="H21:H26"/>
    <mergeCell ref="I21:I26"/>
    <mergeCell ref="A21:A26"/>
    <mergeCell ref="A1:I1"/>
    <mergeCell ref="A3:A4"/>
    <mergeCell ref="B3:B4"/>
    <mergeCell ref="C3:C4"/>
    <mergeCell ref="D3:F3"/>
    <mergeCell ref="G3:I3"/>
    <mergeCell ref="G30:G31"/>
    <mergeCell ref="H30:H31"/>
    <mergeCell ref="I30:I31"/>
    <mergeCell ref="B30:B31"/>
    <mergeCell ref="A30:A31"/>
    <mergeCell ref="G33:G34"/>
    <mergeCell ref="H33:H34"/>
    <mergeCell ref="I33:I34"/>
    <mergeCell ref="B33:B34"/>
    <mergeCell ref="A33:A34"/>
    <mergeCell ref="G36:G37"/>
    <mergeCell ref="H36:H37"/>
    <mergeCell ref="I36:I37"/>
    <mergeCell ref="B36:B37"/>
    <mergeCell ref="A36:A37"/>
    <mergeCell ref="B38:B41"/>
    <mergeCell ref="A38:A41"/>
    <mergeCell ref="G38:G41"/>
    <mergeCell ref="H38:H41"/>
    <mergeCell ref="I38:I41"/>
    <mergeCell ref="B42:B43"/>
    <mergeCell ref="A42:A43"/>
    <mergeCell ref="G42:G43"/>
    <mergeCell ref="H42:H43"/>
    <mergeCell ref="I42:I43"/>
    <mergeCell ref="B44:B47"/>
    <mergeCell ref="A44:A47"/>
    <mergeCell ref="G44:G47"/>
    <mergeCell ref="H44:H47"/>
    <mergeCell ref="I44:I47"/>
  </mergeCells>
  <pageMargins left="0.59055118110236227" right="0.47244094488188981" top="0.47244094488188981" bottom="0.59055118110236227" header="0.47244094488188981" footer="0"/>
  <pageSetup paperSize="9" scale="50" fitToHeight="0" orientation="portrait" horizontalDpi="180" verticalDpi="180" r:id="rId1"/>
  <rowBreaks count="8" manualBreakCount="8">
    <brk id="41" max="8" man="1"/>
    <brk id="61" max="8" man="1"/>
    <brk id="102" max="8" man="1"/>
    <brk id="137" max="8" man="1"/>
    <brk id="169" max="8" man="1"/>
    <brk id="201" max="8" man="1"/>
    <brk id="232" max="8" man="1"/>
    <brk id="27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Потапова Анна Юрьевна</cp:lastModifiedBy>
  <cp:lastPrinted>2017-10-10T10:29:06Z</cp:lastPrinted>
  <dcterms:created xsi:type="dcterms:W3CDTF">2016-11-03T06:41:40Z</dcterms:created>
  <dcterms:modified xsi:type="dcterms:W3CDTF">2017-10-10T14:41:56Z</dcterms:modified>
</cp:coreProperties>
</file>