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15" yWindow="165" windowWidth="15450" windowHeight="12420"/>
  </bookViews>
  <sheets>
    <sheet name="Расходы обл бюдж (+рез фонд зп)" sheetId="6" r:id="rId1"/>
  </sheets>
  <definedNames>
    <definedName name="_xlnm.Print_Titles" localSheetId="0">'Расходы обл бюдж (+рез фонд зп)'!$4:$6</definedName>
    <definedName name="_xlnm.Print_Area" localSheetId="0">'Расходы обл бюдж (+рез фонд зп)'!$A$1:$G$86</definedName>
  </definedNames>
  <calcPr calcId="145621"/>
</workbook>
</file>

<file path=xl/calcChain.xml><?xml version="1.0" encoding="utf-8"?>
<calcChain xmlns="http://schemas.openxmlformats.org/spreadsheetml/2006/main">
  <c r="D82" i="6" l="1"/>
  <c r="D86" i="6" s="1"/>
  <c r="D65" i="6"/>
  <c r="D57" i="6"/>
  <c r="D37" i="6"/>
  <c r="D42" i="6"/>
  <c r="D26" i="6"/>
  <c r="D7" i="6"/>
  <c r="D46" i="6" l="1"/>
  <c r="G46" i="6" l="1"/>
  <c r="F46" i="6"/>
  <c r="E46" i="6"/>
  <c r="G82" i="6" l="1"/>
  <c r="F82" i="6"/>
  <c r="E82" i="6"/>
  <c r="G80" i="6"/>
  <c r="F80" i="6"/>
  <c r="E80" i="6"/>
  <c r="G76" i="6"/>
  <c r="F76" i="6"/>
  <c r="E76" i="6"/>
  <c r="G71" i="6"/>
  <c r="F71" i="6"/>
  <c r="E71" i="6"/>
  <c r="G65" i="6"/>
  <c r="F65" i="6"/>
  <c r="E65" i="6"/>
  <c r="G57" i="6"/>
  <c r="F57" i="6"/>
  <c r="E57" i="6"/>
  <c r="G54" i="6"/>
  <c r="F54" i="6"/>
  <c r="E54" i="6"/>
  <c r="G42" i="6"/>
  <c r="F42" i="6"/>
  <c r="E42" i="6"/>
  <c r="G37" i="6"/>
  <c r="F37" i="6"/>
  <c r="E37" i="6"/>
  <c r="G26" i="6"/>
  <c r="F26" i="6"/>
  <c r="E26" i="6"/>
  <c r="G21" i="6"/>
  <c r="F21" i="6"/>
  <c r="E21" i="6"/>
  <c r="G18" i="6"/>
  <c r="F18" i="6"/>
  <c r="E18" i="6"/>
  <c r="G7" i="6"/>
  <c r="F7" i="6"/>
  <c r="E7" i="6"/>
  <c r="E86" i="6" l="1"/>
  <c r="F86" i="6"/>
  <c r="G86" i="6"/>
</calcChain>
</file>

<file path=xl/sharedStrings.xml><?xml version="1.0" encoding="utf-8"?>
<sst xmlns="http://schemas.openxmlformats.org/spreadsheetml/2006/main" count="169" uniqueCount="168">
  <si>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</si>
  <si>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</si>
  <si>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</si>
  <si>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</si>
  <si>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</si>
  <si>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</si>
  <si>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</si>
  <si>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</si>
  <si>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</si>
  <si>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Всего: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</si>
  <si>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</si>
  <si>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</si>
  <si>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</si>
  <si>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</si>
  <si>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</si>
  <si>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</si>
  <si>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</si>
  <si>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</si>
  <si>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</si>
  <si>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</si>
  <si>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</si>
  <si>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</si>
  <si>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</si>
  <si>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</si>
  <si>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</si>
  <si>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</si>
  <si>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</si>
  <si>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</si>
  <si>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</si>
  <si>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</si>
  <si>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</si>
  <si>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</si>
  <si>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</si>
  <si>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</si>
  <si>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</si>
  <si>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</si>
  <si>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</si>
  <si>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</si>
  <si>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</si>
  <si>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</si>
  <si>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</si>
  <si>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</si>
  <si>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</si>
  <si>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</si>
  <si>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</si>
  <si>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</si>
  <si>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</si>
  <si>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</si>
  <si>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</si>
  <si>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</si>
  <si>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</si>
  <si>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</si>
  <si>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</si>
  <si>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</si>
  <si>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</si>
  <si>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</si>
  <si>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</si>
  <si>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</si>
  <si>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</si>
  <si>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</si>
  <si>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</si>
  <si>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</si>
  <si>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</si>
  <si>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</si>
  <si>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</si>
  <si>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</si>
  <si>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</si>
  <si>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</si>
  <si>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</si>
  <si>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</si>
  <si>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</si>
  <si>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</si>
  <si>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</si>
  <si>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</si>
  <si>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</si>
  <si>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</si>
  <si>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</si>
  <si>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</si>
  <si>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</si>
  <si>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</si>
  <si>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</si>
  <si>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</si>
  <si>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</si>
  <si>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</si>
  <si>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</si>
  <si>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</si>
  <si>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</si>
  <si>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</si>
  <si>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</si>
  <si>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</si>
  <si>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Прогноз</t>
  </si>
  <si>
    <t>2018 год</t>
  </si>
  <si>
    <t>2019 год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</si>
  <si>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</si>
  <si>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</si>
  <si>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</si>
  <si>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</si>
  <si>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</si>
  <si>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</si>
  <si>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</si>
  <si>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Мобилизационная и вневойсковая подготовка</t>
  </si>
  <si>
    <t>Мобилизационная подготовка экономики</t>
  </si>
  <si>
    <t>Миграционная политика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</si>
  <si>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</si>
  <si>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</si>
  <si>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</si>
  <si>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</si>
  <si>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</si>
  <si>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</si>
  <si>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</si>
  <si>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</si>
  <si>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</si>
  <si>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</si>
  <si>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</si>
  <si>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</si>
  <si>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</si>
  <si>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</si>
  <si>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</si>
  <si>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</si>
  <si>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</si>
  <si>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</si>
  <si>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</si>
  <si>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</si>
  <si>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</si>
  <si>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</si>
  <si>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</si>
  <si>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</si>
  <si>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</si>
  <si>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</si>
  <si>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</si>
  <si>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</si>
  <si>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</si>
  <si>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</si>
  <si>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</si>
  <si>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</si>
  <si>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</si>
  <si>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</si>
  <si>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</si>
  <si>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</si>
  <si>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</si>
  <si>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</si>
  <si>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</si>
  <si>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</si>
  <si>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</si>
  <si>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</si>
  <si>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</si>
  <si>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</si>
  <si>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</si>
  <si>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</si>
  <si>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</si>
  <si>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млн рублей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</si>
  <si>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</si>
  <si>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</si>
  <si>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</si>
  <si>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</si>
  <si>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</si>
  <si>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</si>
  <si>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</si>
  <si>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</si>
  <si>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</si>
  <si>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2016 год (отчет)</t>
  </si>
  <si>
    <t xml:space="preserve">2017 год (оценка) </t>
  </si>
  <si>
    <t>2020 год</t>
  </si>
  <si>
    <t>0704</t>
  </si>
  <si>
    <t>0703</t>
  </si>
  <si>
    <t>Дополнительное образование детей</t>
  </si>
  <si>
    <t xml:space="preserve">       в том числе  зарезервированные средства для обеспечения дополнительных расходных обязательств</t>
  </si>
  <si>
    <t>Другие общегосударственные вопросы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</si>
</sst>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8"/>
      <name val="Arial Cyr"/>
      <charset val="204"/>
    </font>
    <font>
      <b/>
      <sz val="8"/>
      <name val="Arial Cyr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3" fillId="0" borderId="2">
      <alignment horizontal="right"/>
    </xf>
  </cellStyleXfs>
  <cellXfs count="46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/>
    <xf numFmtId="0" fontId="0" fillId="2" borderId="0" xfId="0" applyFill="1"/>
    <xf numFmtId="0" fontId="0" fillId="3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 applyProtection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 wrapText="1" shrinkToFit="1"/>
    </xf>
    <xf numFmtId="164" fontId="2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shrinkToFit="1"/>
    </xf>
    <xf numFmtId="164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vertical="top" wrapText="1"/>
    </xf>
    <xf numFmtId="49" fontId="2" fillId="6" borderId="1" xfId="0" applyNumberFormat="1" applyFont="1" applyFill="1" applyBorder="1" applyAlignment="1">
      <alignment vertical="top" wrapText="1"/>
    </xf>
    <xf numFmtId="164" fontId="2" fillId="6" borderId="1" xfId="0" applyNumberFormat="1" applyFont="1" applyFill="1" applyBorder="1" applyAlignment="1">
      <alignment horizontal="center" vertical="center"/>
    </xf>
    <xf numFmtId="0" fontId="0" fillId="7" borderId="0" xfId="0" applyFill="1" applyAlignment="1"/>
    <xf numFmtId="164" fontId="0" fillId="7" borderId="0" xfId="0" applyNumberFormat="1" applyFont="1" applyFill="1"/>
    <xf numFmtId="164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0" fillId="2" borderId="0" xfId="0" applyNumberFormat="1" applyFont="1" applyFill="1" applyBorder="1"/>
    <xf numFmtId="0" fontId="10" fillId="2" borderId="0" xfId="0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/>
    </xf>
    <xf numFmtId="164" fontId="2" fillId="9" borderId="1" xfId="0" applyNumberFormat="1" applyFont="1" applyFill="1" applyBorder="1" applyAlignment="1">
      <alignment horizontal="center" vertical="center"/>
    </xf>
    <xf numFmtId="0" fontId="0" fillId="8" borderId="0" xfId="0" applyFill="1" applyAlignment="1"/>
    <xf numFmtId="0" fontId="11" fillId="2" borderId="1" xfId="0" applyFont="1" applyFill="1" applyBorder="1" applyAlignment="1">
      <alignment horizontal="left" vertical="center" wrapText="1"/>
    </xf>
    <xf numFmtId="164" fontId="12" fillId="2" borderId="1" xfId="1" applyNumberFormat="1" applyFont="1" applyFill="1" applyBorder="1" applyAlignment="1" applyProtection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xl6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6"/>
  <sheetViews>
    <sheetView tabSelected="1" view="pageBreakPreview" topLeftCell="A67" zoomScale="85" zoomScaleNormal="110" zoomScaleSheetLayoutView="85" workbookViewId="0">
      <selection activeCell="C100" sqref="C100"/>
    </sheetView>
  </sheetViews>
  <sheetFormatPr defaultRowHeight="11.25" x14ac:dyDescent="0.2"/>
  <cols>
    <col min="1" max="1" width="61.6640625" style="3" customWidth="1"/>
    <col min="2" max="2" width="25.6640625" style="3" customWidth="1"/>
    <col min="3" max="3" width="16" style="3" customWidth="1"/>
    <col min="4" max="4" width="15.6640625" style="3" customWidth="1"/>
    <col min="5" max="6" width="17.33203125" style="26" bestFit="1" customWidth="1"/>
    <col min="7" max="7" width="17.5" style="27" customWidth="1"/>
    <col min="8" max="8" width="11.6640625" style="4" bestFit="1" customWidth="1"/>
    <col min="9" max="32" width="9.33203125" style="4"/>
  </cols>
  <sheetData>
    <row r="1" spans="1:32" s="3" customFormat="1" ht="20.25" x14ac:dyDescent="0.2">
      <c r="A1" s="40" t="s">
        <v>159</v>
      </c>
      <c r="B1" s="40"/>
      <c r="C1" s="40"/>
      <c r="D1" s="40"/>
      <c r="E1" s="40"/>
      <c r="F1" s="40"/>
      <c r="G1" s="40"/>
    </row>
    <row r="2" spans="1:32" s="4" customFormat="1" ht="14.25" customHeight="1" x14ac:dyDescent="0.2">
      <c r="A2" s="7"/>
      <c r="B2" s="7"/>
      <c r="C2" s="7"/>
      <c r="D2" s="7"/>
      <c r="E2" s="30"/>
      <c r="F2" s="30"/>
      <c r="G2" s="31"/>
    </row>
    <row r="3" spans="1:32" s="3" customFormat="1" ht="15" x14ac:dyDescent="0.25">
      <c r="G3" s="32" t="s">
        <v>150</v>
      </c>
    </row>
    <row r="4" spans="1:32" s="1" customFormat="1" ht="24.75" customHeight="1" x14ac:dyDescent="0.2">
      <c r="A4" s="41" t="s">
        <v>2</v>
      </c>
      <c r="B4" s="43" t="s">
        <v>16</v>
      </c>
      <c r="C4" s="44" t="s">
        <v>160</v>
      </c>
      <c r="D4" s="44" t="s">
        <v>161</v>
      </c>
      <c r="E4" s="45" t="s">
        <v>90</v>
      </c>
      <c r="F4" s="45"/>
      <c r="G4" s="4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2" customFormat="1" ht="63" customHeight="1" x14ac:dyDescent="0.2">
      <c r="A5" s="42"/>
      <c r="B5" s="42"/>
      <c r="C5" s="44"/>
      <c r="D5" s="44"/>
      <c r="E5" s="29" t="s">
        <v>91</v>
      </c>
      <c r="F5" s="29" t="s">
        <v>92</v>
      </c>
      <c r="G5" s="29" t="s">
        <v>162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2" customFormat="1" ht="12" customHeight="1" x14ac:dyDescent="0.2">
      <c r="A6" s="9">
        <v>1</v>
      </c>
      <c r="B6" s="10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5" customFormat="1" ht="15.75" x14ac:dyDescent="0.2">
      <c r="A7" s="18" t="s">
        <v>0</v>
      </c>
      <c r="B7" s="19" t="s">
        <v>18</v>
      </c>
      <c r="C7" s="20">
        <v>1970.8</v>
      </c>
      <c r="D7" s="20">
        <f t="shared" ref="D7:G7" si="0">D8+D9+D10+D11+D12+D13+D14+D16+D15</f>
        <v>3046.7999999999997</v>
      </c>
      <c r="E7" s="20">
        <f t="shared" si="0"/>
        <v>3593.8999999999996</v>
      </c>
      <c r="F7" s="20">
        <f t="shared" si="0"/>
        <v>4411.0999999999995</v>
      </c>
      <c r="G7" s="20">
        <f t="shared" si="0"/>
        <v>5065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47.25" x14ac:dyDescent="0.2">
      <c r="A8" s="8" t="s">
        <v>93</v>
      </c>
      <c r="B8" s="14" t="s">
        <v>17</v>
      </c>
      <c r="C8" s="15">
        <v>3.6871999999999998</v>
      </c>
      <c r="D8" s="13">
        <v>7</v>
      </c>
      <c r="E8" s="13">
        <v>4.5</v>
      </c>
      <c r="F8" s="13">
        <v>4.7</v>
      </c>
      <c r="G8" s="33">
        <v>4.8</v>
      </c>
      <c r="H8" s="3"/>
    </row>
    <row r="9" spans="1:32" ht="63" x14ac:dyDescent="0.2">
      <c r="A9" s="8" t="s">
        <v>94</v>
      </c>
      <c r="B9" s="14" t="s">
        <v>19</v>
      </c>
      <c r="C9" s="15">
        <v>162.69999999999999</v>
      </c>
      <c r="D9" s="13">
        <v>175.9</v>
      </c>
      <c r="E9" s="13">
        <v>174</v>
      </c>
      <c r="F9" s="13">
        <v>177.3</v>
      </c>
      <c r="G9" s="33">
        <v>180.7</v>
      </c>
      <c r="H9" s="3"/>
    </row>
    <row r="10" spans="1:32" ht="63" x14ac:dyDescent="0.2">
      <c r="A10" s="8" t="s">
        <v>95</v>
      </c>
      <c r="B10" s="14" t="s">
        <v>20</v>
      </c>
      <c r="C10" s="15">
        <v>186.02979999999999</v>
      </c>
      <c r="D10" s="13">
        <v>211.7</v>
      </c>
      <c r="E10" s="13">
        <v>204.8</v>
      </c>
      <c r="F10" s="13">
        <v>211.7</v>
      </c>
      <c r="G10" s="33">
        <v>218.6</v>
      </c>
      <c r="H10" s="3"/>
    </row>
    <row r="11" spans="1:32" ht="15.75" x14ac:dyDescent="0.2">
      <c r="A11" s="8" t="s">
        <v>97</v>
      </c>
      <c r="B11" s="14" t="s">
        <v>21</v>
      </c>
      <c r="C11" s="15">
        <v>273.34790000000004</v>
      </c>
      <c r="D11" s="13">
        <v>290.8</v>
      </c>
      <c r="E11" s="13">
        <v>279.5</v>
      </c>
      <c r="F11" s="13">
        <v>285</v>
      </c>
      <c r="G11" s="33">
        <v>293.60000000000002</v>
      </c>
      <c r="H11" s="3"/>
    </row>
    <row r="12" spans="1:32" ht="47.25" x14ac:dyDescent="0.2">
      <c r="A12" s="8" t="s">
        <v>96</v>
      </c>
      <c r="B12" s="14" t="s">
        <v>22</v>
      </c>
      <c r="C12" s="15">
        <v>172.46809999999999</v>
      </c>
      <c r="D12" s="13">
        <v>187</v>
      </c>
      <c r="E12" s="13">
        <v>199.8</v>
      </c>
      <c r="F12" s="13">
        <v>204.3</v>
      </c>
      <c r="G12" s="33">
        <v>209</v>
      </c>
      <c r="H12" s="3"/>
    </row>
    <row r="13" spans="1:32" ht="31.5" x14ac:dyDescent="0.2">
      <c r="A13" s="8" t="s">
        <v>98</v>
      </c>
      <c r="B13" s="14" t="s">
        <v>23</v>
      </c>
      <c r="C13" s="15">
        <v>68.0916</v>
      </c>
      <c r="D13" s="13">
        <v>249</v>
      </c>
      <c r="E13" s="13">
        <v>75.900000000000006</v>
      </c>
      <c r="F13" s="13">
        <v>78.7</v>
      </c>
      <c r="G13" s="33">
        <v>81.7</v>
      </c>
      <c r="H13" s="3"/>
    </row>
    <row r="14" spans="1:32" ht="15.75" x14ac:dyDescent="0.2">
      <c r="A14" s="8" t="s">
        <v>99</v>
      </c>
      <c r="B14" s="14" t="s">
        <v>24</v>
      </c>
      <c r="C14" s="15">
        <v>0</v>
      </c>
      <c r="D14" s="13">
        <v>192.6</v>
      </c>
      <c r="E14" s="13">
        <v>100</v>
      </c>
      <c r="F14" s="13">
        <v>100</v>
      </c>
      <c r="G14" s="13">
        <v>100</v>
      </c>
      <c r="H14" s="3"/>
    </row>
    <row r="15" spans="1:32" ht="31.5" x14ac:dyDescent="0.2">
      <c r="A15" s="8" t="s">
        <v>151</v>
      </c>
      <c r="B15" s="14" t="s">
        <v>152</v>
      </c>
      <c r="C15" s="15">
        <v>0.18</v>
      </c>
      <c r="D15" s="13">
        <v>0.2</v>
      </c>
      <c r="E15" s="13">
        <v>0.2</v>
      </c>
      <c r="F15" s="13">
        <v>0.2</v>
      </c>
      <c r="G15" s="33">
        <v>0.2</v>
      </c>
      <c r="H15" s="3"/>
    </row>
    <row r="16" spans="1:32" ht="15.75" x14ac:dyDescent="0.2">
      <c r="A16" s="8" t="s">
        <v>167</v>
      </c>
      <c r="B16" s="14" t="s">
        <v>25</v>
      </c>
      <c r="C16" s="15">
        <v>1104.3397</v>
      </c>
      <c r="D16" s="13">
        <v>1732.6</v>
      </c>
      <c r="E16" s="13">
        <v>2555.1999999999998</v>
      </c>
      <c r="F16" s="13">
        <v>3349.2</v>
      </c>
      <c r="G16" s="33">
        <v>3976.4</v>
      </c>
      <c r="H16" s="3"/>
    </row>
    <row r="17" spans="1:32" ht="47.25" x14ac:dyDescent="0.2">
      <c r="A17" s="37" t="s">
        <v>166</v>
      </c>
      <c r="B17" s="14" t="s">
        <v>25</v>
      </c>
      <c r="C17" s="15"/>
      <c r="D17" s="38">
        <v>287.7</v>
      </c>
      <c r="E17" s="38">
        <v>959.7</v>
      </c>
      <c r="F17" s="38">
        <v>1709.4</v>
      </c>
      <c r="G17" s="39">
        <v>2299.1</v>
      </c>
      <c r="H17" s="3"/>
    </row>
    <row r="18" spans="1:32" s="5" customFormat="1" ht="15.75" x14ac:dyDescent="0.2">
      <c r="A18" s="18" t="s">
        <v>7</v>
      </c>
      <c r="B18" s="21" t="s">
        <v>26</v>
      </c>
      <c r="C18" s="20">
        <v>37.4345</v>
      </c>
      <c r="D18" s="20">
        <v>38.4</v>
      </c>
      <c r="E18" s="20">
        <f t="shared" ref="E18:G18" si="1">E19+E20</f>
        <v>39.799999999999997</v>
      </c>
      <c r="F18" s="20">
        <f t="shared" si="1"/>
        <v>39.5</v>
      </c>
      <c r="G18" s="20">
        <f t="shared" si="1"/>
        <v>40.800000000000004</v>
      </c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ht="15.75" x14ac:dyDescent="0.2">
      <c r="A19" s="8" t="s">
        <v>100</v>
      </c>
      <c r="B19" s="14" t="s">
        <v>27</v>
      </c>
      <c r="C19" s="11">
        <v>36.285800000000002</v>
      </c>
      <c r="D19" s="13">
        <v>35.799999999999997</v>
      </c>
      <c r="E19" s="13">
        <v>37.4</v>
      </c>
      <c r="F19" s="13">
        <v>37.799999999999997</v>
      </c>
      <c r="G19" s="33">
        <v>39.1</v>
      </c>
      <c r="H19" s="3"/>
    </row>
    <row r="20" spans="1:32" ht="15.75" x14ac:dyDescent="0.2">
      <c r="A20" s="8" t="s">
        <v>101</v>
      </c>
      <c r="B20" s="14" t="s">
        <v>28</v>
      </c>
      <c r="C20" s="11">
        <v>1.1487000000000001</v>
      </c>
      <c r="D20" s="13">
        <v>2.6</v>
      </c>
      <c r="E20" s="13">
        <v>2.4</v>
      </c>
      <c r="F20" s="13">
        <v>1.7</v>
      </c>
      <c r="G20" s="33">
        <v>1.7</v>
      </c>
      <c r="H20" s="3"/>
    </row>
    <row r="21" spans="1:32" s="5" customFormat="1" ht="37.5" customHeight="1" x14ac:dyDescent="0.2">
      <c r="A21" s="18" t="s">
        <v>8</v>
      </c>
      <c r="B21" s="21" t="s">
        <v>29</v>
      </c>
      <c r="C21" s="20">
        <v>342.08619999999996</v>
      </c>
      <c r="D21" s="20">
        <v>428.4</v>
      </c>
      <c r="E21" s="20">
        <f t="shared" ref="E21:G21" si="2">E22+E23+E24+E25</f>
        <v>387.7</v>
      </c>
      <c r="F21" s="20">
        <f t="shared" si="2"/>
        <v>400.8</v>
      </c>
      <c r="G21" s="20">
        <f t="shared" si="2"/>
        <v>372.5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18" customHeight="1" x14ac:dyDescent="0.2">
      <c r="A22" s="8" t="s">
        <v>105</v>
      </c>
      <c r="B22" s="14" t="s">
        <v>30</v>
      </c>
      <c r="C22" s="11">
        <v>107.17689999999999</v>
      </c>
      <c r="D22" s="13">
        <v>162</v>
      </c>
      <c r="E22" s="13">
        <v>153.69999999999999</v>
      </c>
      <c r="F22" s="13">
        <v>158</v>
      </c>
      <c r="G22" s="33">
        <v>121.6</v>
      </c>
      <c r="H22" s="3"/>
    </row>
    <row r="23" spans="1:32" ht="54.75" customHeight="1" x14ac:dyDescent="0.2">
      <c r="A23" s="8" t="s">
        <v>104</v>
      </c>
      <c r="B23" s="14" t="s">
        <v>31</v>
      </c>
      <c r="C23" s="11">
        <v>121.8386</v>
      </c>
      <c r="D23" s="13">
        <v>161.4</v>
      </c>
      <c r="E23" s="13">
        <v>129.80000000000001</v>
      </c>
      <c r="F23" s="13">
        <v>134.30000000000001</v>
      </c>
      <c r="G23" s="33">
        <v>138.9</v>
      </c>
      <c r="H23" s="3"/>
    </row>
    <row r="24" spans="1:32" ht="21.75" customHeight="1" x14ac:dyDescent="0.2">
      <c r="A24" s="8" t="s">
        <v>103</v>
      </c>
      <c r="B24" s="14" t="s">
        <v>32</v>
      </c>
      <c r="C24" s="11">
        <v>96.724800000000002</v>
      </c>
      <c r="D24" s="13">
        <v>95.5</v>
      </c>
      <c r="E24" s="13">
        <v>95.3</v>
      </c>
      <c r="F24" s="13">
        <v>98.8</v>
      </c>
      <c r="G24" s="33">
        <v>102.4</v>
      </c>
      <c r="H24" s="3"/>
    </row>
    <row r="25" spans="1:32" ht="21.75" customHeight="1" x14ac:dyDescent="0.2">
      <c r="A25" s="8" t="s">
        <v>102</v>
      </c>
      <c r="B25" s="14" t="s">
        <v>33</v>
      </c>
      <c r="C25" s="11">
        <v>16.3459</v>
      </c>
      <c r="D25" s="13">
        <v>9.5</v>
      </c>
      <c r="E25" s="13">
        <v>8.9</v>
      </c>
      <c r="F25" s="13">
        <v>9.6999999999999993</v>
      </c>
      <c r="G25" s="33">
        <v>9.6</v>
      </c>
      <c r="H25" s="3"/>
    </row>
    <row r="26" spans="1:32" s="5" customFormat="1" ht="21" customHeight="1" x14ac:dyDescent="0.2">
      <c r="A26" s="18" t="s">
        <v>1</v>
      </c>
      <c r="B26" s="21" t="s">
        <v>34</v>
      </c>
      <c r="C26" s="20">
        <v>9293.6276999999991</v>
      </c>
      <c r="D26" s="20">
        <f t="shared" ref="D26:G26" si="3">D27+D28+D29+D30+D31+D32+D33+D34+D36+D35</f>
        <v>13477.4</v>
      </c>
      <c r="E26" s="20">
        <f t="shared" si="3"/>
        <v>10039.6</v>
      </c>
      <c r="F26" s="20">
        <f t="shared" si="3"/>
        <v>10880.100000000002</v>
      </c>
      <c r="G26" s="20">
        <f t="shared" si="3"/>
        <v>13181.400000000001</v>
      </c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15.75" x14ac:dyDescent="0.2">
      <c r="A27" s="8" t="s">
        <v>113</v>
      </c>
      <c r="B27" s="14" t="s">
        <v>35</v>
      </c>
      <c r="C27" s="11">
        <v>357.19880000000001</v>
      </c>
      <c r="D27" s="13">
        <v>342.6</v>
      </c>
      <c r="E27" s="13">
        <v>348.1</v>
      </c>
      <c r="F27" s="13">
        <v>357.5</v>
      </c>
      <c r="G27" s="33">
        <v>367.5</v>
      </c>
      <c r="H27" s="3"/>
    </row>
    <row r="28" spans="1:32" ht="15.75" x14ac:dyDescent="0.2">
      <c r="A28" s="8" t="s">
        <v>112</v>
      </c>
      <c r="B28" s="14" t="s">
        <v>36</v>
      </c>
      <c r="C28" s="11">
        <v>0</v>
      </c>
      <c r="D28" s="13">
        <v>4.5999999999999996</v>
      </c>
      <c r="E28" s="13">
        <v>1.5</v>
      </c>
      <c r="F28" s="13">
        <v>1.5</v>
      </c>
      <c r="G28" s="33">
        <v>1.6</v>
      </c>
      <c r="H28" s="3"/>
    </row>
    <row r="29" spans="1:32" ht="15.75" x14ac:dyDescent="0.2">
      <c r="A29" s="8" t="s">
        <v>111</v>
      </c>
      <c r="B29" s="14" t="s">
        <v>37</v>
      </c>
      <c r="C29" s="11">
        <v>2722.8257999999996</v>
      </c>
      <c r="D29" s="13">
        <v>2903.3</v>
      </c>
      <c r="E29" s="13">
        <v>2308.9</v>
      </c>
      <c r="F29" s="13">
        <v>2147.8000000000002</v>
      </c>
      <c r="G29" s="33">
        <v>2137.6</v>
      </c>
      <c r="H29" s="3"/>
    </row>
    <row r="30" spans="1:32" ht="15.75" x14ac:dyDescent="0.2">
      <c r="A30" s="16" t="s">
        <v>153</v>
      </c>
      <c r="B30" s="14" t="s">
        <v>38</v>
      </c>
      <c r="C30" s="11">
        <v>43.534300000000002</v>
      </c>
      <c r="D30" s="13">
        <v>94.4</v>
      </c>
      <c r="E30" s="13">
        <v>88.4</v>
      </c>
      <c r="F30" s="13">
        <v>366</v>
      </c>
      <c r="G30" s="33">
        <v>164.6</v>
      </c>
      <c r="H30" s="3"/>
    </row>
    <row r="31" spans="1:32" ht="15.75" x14ac:dyDescent="0.2">
      <c r="A31" s="16" t="s">
        <v>110</v>
      </c>
      <c r="B31" s="14" t="s">
        <v>39</v>
      </c>
      <c r="C31" s="11">
        <v>144.35670000000002</v>
      </c>
      <c r="D31" s="13">
        <v>161.9</v>
      </c>
      <c r="E31" s="13">
        <v>148.30000000000001</v>
      </c>
      <c r="F31" s="13">
        <v>153.80000000000001</v>
      </c>
      <c r="G31" s="33">
        <v>152.30000000000001</v>
      </c>
      <c r="H31" s="3"/>
    </row>
    <row r="32" spans="1:32" ht="15.75" x14ac:dyDescent="0.2">
      <c r="A32" s="16" t="s">
        <v>109</v>
      </c>
      <c r="B32" s="14" t="s">
        <v>40</v>
      </c>
      <c r="C32" s="11">
        <v>560.61149999999998</v>
      </c>
      <c r="D32" s="13">
        <v>683.2</v>
      </c>
      <c r="E32" s="13">
        <v>307</v>
      </c>
      <c r="F32" s="13">
        <v>308.5</v>
      </c>
      <c r="G32" s="33">
        <v>266.39999999999998</v>
      </c>
      <c r="H32" s="3"/>
    </row>
    <row r="33" spans="1:32" ht="15.75" x14ac:dyDescent="0.2">
      <c r="A33" s="16" t="s">
        <v>108</v>
      </c>
      <c r="B33" s="14" t="s">
        <v>41</v>
      </c>
      <c r="C33" s="11">
        <v>4558.32</v>
      </c>
      <c r="D33" s="13">
        <v>8871</v>
      </c>
      <c r="E33" s="13">
        <v>6489.5</v>
      </c>
      <c r="F33" s="13">
        <v>7434.8</v>
      </c>
      <c r="G33" s="33">
        <v>9978.2000000000007</v>
      </c>
      <c r="H33" s="3"/>
    </row>
    <row r="34" spans="1:32" ht="15.75" x14ac:dyDescent="0.2">
      <c r="A34" s="16" t="s">
        <v>107</v>
      </c>
      <c r="B34" s="14" t="s">
        <v>42</v>
      </c>
      <c r="C34" s="11">
        <v>454.98059999999998</v>
      </c>
      <c r="D34" s="13">
        <v>68.5</v>
      </c>
      <c r="E34" s="13"/>
      <c r="F34" s="13"/>
      <c r="G34" s="33"/>
      <c r="H34" s="3"/>
    </row>
    <row r="35" spans="1:32" ht="31.5" x14ac:dyDescent="0.2">
      <c r="A35" s="16" t="s">
        <v>154</v>
      </c>
      <c r="B35" s="14" t="s">
        <v>155</v>
      </c>
      <c r="C35" s="11">
        <v>0</v>
      </c>
      <c r="D35" s="13">
        <v>6</v>
      </c>
      <c r="E35" s="13">
        <v>12</v>
      </c>
      <c r="F35" s="13">
        <v>6</v>
      </c>
      <c r="G35" s="33">
        <v>6</v>
      </c>
      <c r="H35" s="3"/>
    </row>
    <row r="36" spans="1:32" ht="35.25" customHeight="1" x14ac:dyDescent="0.2">
      <c r="A36" s="8" t="s">
        <v>106</v>
      </c>
      <c r="B36" s="14" t="s">
        <v>43</v>
      </c>
      <c r="C36" s="11">
        <v>451.8</v>
      </c>
      <c r="D36" s="13">
        <v>341.9</v>
      </c>
      <c r="E36" s="13">
        <v>335.9</v>
      </c>
      <c r="F36" s="13">
        <v>104.2</v>
      </c>
      <c r="G36" s="33">
        <v>107.2</v>
      </c>
      <c r="H36" s="3"/>
    </row>
    <row r="37" spans="1:32" s="5" customFormat="1" ht="15.75" x14ac:dyDescent="0.2">
      <c r="A37" s="18" t="s">
        <v>3</v>
      </c>
      <c r="B37" s="21" t="s">
        <v>44</v>
      </c>
      <c r="C37" s="20">
        <v>5026.5397999999986</v>
      </c>
      <c r="D37" s="20">
        <f t="shared" ref="D37:G37" si="4">D38+D39+D40+D41</f>
        <v>3411.3</v>
      </c>
      <c r="E37" s="20">
        <f t="shared" si="4"/>
        <v>511.3</v>
      </c>
      <c r="F37" s="20">
        <f t="shared" si="4"/>
        <v>437.70000000000005</v>
      </c>
      <c r="G37" s="20">
        <f t="shared" si="4"/>
        <v>453.9</v>
      </c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ht="15.75" x14ac:dyDescent="0.2">
      <c r="A38" s="8" t="s">
        <v>114</v>
      </c>
      <c r="B38" s="14" t="s">
        <v>45</v>
      </c>
      <c r="C38" s="11">
        <v>4001.6644999999999</v>
      </c>
      <c r="D38" s="13">
        <v>1993.7</v>
      </c>
      <c r="E38" s="13">
        <v>200.9</v>
      </c>
      <c r="F38" s="13">
        <v>180.6</v>
      </c>
      <c r="G38" s="33">
        <v>187.8</v>
      </c>
      <c r="H38" s="3"/>
    </row>
    <row r="39" spans="1:32" ht="15.75" x14ac:dyDescent="0.2">
      <c r="A39" s="8" t="s">
        <v>115</v>
      </c>
      <c r="B39" s="14" t="s">
        <v>46</v>
      </c>
      <c r="C39" s="11">
        <v>140.2354</v>
      </c>
      <c r="D39" s="13">
        <v>478.1</v>
      </c>
      <c r="E39" s="13">
        <v>68.400000000000006</v>
      </c>
      <c r="F39" s="13">
        <v>10</v>
      </c>
      <c r="G39" s="33">
        <v>13.5</v>
      </c>
      <c r="H39" s="3"/>
    </row>
    <row r="40" spans="1:32" ht="15.75" x14ac:dyDescent="0.2">
      <c r="A40" s="8" t="s">
        <v>116</v>
      </c>
      <c r="B40" s="14" t="s">
        <v>47</v>
      </c>
      <c r="C40" s="11">
        <v>476.20029999999997</v>
      </c>
      <c r="D40" s="13">
        <v>754.4</v>
      </c>
      <c r="E40" s="13">
        <v>133</v>
      </c>
      <c r="F40" s="13">
        <v>135.5</v>
      </c>
      <c r="G40" s="33">
        <v>138.19999999999999</v>
      </c>
      <c r="H40" s="3"/>
    </row>
    <row r="41" spans="1:32" ht="31.5" x14ac:dyDescent="0.2">
      <c r="A41" s="8" t="s">
        <v>117</v>
      </c>
      <c r="B41" s="14" t="s">
        <v>48</v>
      </c>
      <c r="C41" s="11">
        <v>408.43959999999998</v>
      </c>
      <c r="D41" s="13">
        <v>185.1</v>
      </c>
      <c r="E41" s="13">
        <v>109</v>
      </c>
      <c r="F41" s="13">
        <v>111.6</v>
      </c>
      <c r="G41" s="33">
        <v>114.4</v>
      </c>
      <c r="H41" s="3"/>
    </row>
    <row r="42" spans="1:32" s="5" customFormat="1" ht="15.75" x14ac:dyDescent="0.2">
      <c r="A42" s="18" t="s">
        <v>4</v>
      </c>
      <c r="B42" s="21" t="s">
        <v>49</v>
      </c>
      <c r="C42" s="20">
        <v>59.075099999999999</v>
      </c>
      <c r="D42" s="20">
        <f t="shared" ref="D42:G42" si="5">D43+D44+D45</f>
        <v>46</v>
      </c>
      <c r="E42" s="20">
        <f t="shared" si="5"/>
        <v>45.699999999999996</v>
      </c>
      <c r="F42" s="20">
        <f t="shared" si="5"/>
        <v>47.2</v>
      </c>
      <c r="G42" s="20">
        <f t="shared" si="5"/>
        <v>48.699999999999996</v>
      </c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ht="31.5" x14ac:dyDescent="0.2">
      <c r="A43" s="8" t="s">
        <v>118</v>
      </c>
      <c r="B43" s="14" t="s">
        <v>50</v>
      </c>
      <c r="C43" s="11">
        <v>22.853900000000003</v>
      </c>
      <c r="D43" s="13">
        <v>10.6</v>
      </c>
      <c r="E43" s="13">
        <v>10.199999999999999</v>
      </c>
      <c r="F43" s="13">
        <v>10.5</v>
      </c>
      <c r="G43" s="33">
        <v>10.8</v>
      </c>
      <c r="H43" s="3"/>
    </row>
    <row r="44" spans="1:32" ht="31.5" x14ac:dyDescent="0.2">
      <c r="A44" s="16" t="s">
        <v>157</v>
      </c>
      <c r="B44" s="17" t="s">
        <v>156</v>
      </c>
      <c r="C44" s="15">
        <v>0</v>
      </c>
      <c r="D44" s="13">
        <v>0.1</v>
      </c>
      <c r="E44" s="13">
        <v>0.1</v>
      </c>
      <c r="F44" s="13">
        <v>0.1</v>
      </c>
      <c r="G44" s="33">
        <v>0.1</v>
      </c>
      <c r="H44" s="3"/>
    </row>
    <row r="45" spans="1:32" ht="31.5" x14ac:dyDescent="0.2">
      <c r="A45" s="8" t="s">
        <v>119</v>
      </c>
      <c r="B45" s="14" t="s">
        <v>51</v>
      </c>
      <c r="C45" s="11">
        <v>36.221199999999996</v>
      </c>
      <c r="D45" s="13">
        <v>35.299999999999997</v>
      </c>
      <c r="E45" s="13">
        <v>35.4</v>
      </c>
      <c r="F45" s="13">
        <v>36.6</v>
      </c>
      <c r="G45" s="33">
        <v>37.799999999999997</v>
      </c>
      <c r="H45" s="3"/>
    </row>
    <row r="46" spans="1:32" ht="15.75" x14ac:dyDescent="0.2">
      <c r="A46" s="18" t="s">
        <v>5</v>
      </c>
      <c r="B46" s="21" t="s">
        <v>52</v>
      </c>
      <c r="C46" s="20">
        <v>20927.276500000004</v>
      </c>
      <c r="D46" s="20">
        <f>D47+D48+D49+D50+D51+D52+D53</f>
        <v>20328</v>
      </c>
      <c r="E46" s="20">
        <f>E47+E48+E49+E50+E51+E52+E53</f>
        <v>20561.900000000001</v>
      </c>
      <c r="F46" s="20">
        <f t="shared" ref="F46:G46" si="6">F47+F48+F49+F50+F51+F52+F53</f>
        <v>20489.199999999997</v>
      </c>
      <c r="G46" s="20">
        <f t="shared" si="6"/>
        <v>21177.200000000001</v>
      </c>
      <c r="H46" s="3"/>
    </row>
    <row r="47" spans="1:32" ht="15.75" x14ac:dyDescent="0.2">
      <c r="A47" s="8" t="s">
        <v>120</v>
      </c>
      <c r="B47" s="14" t="s">
        <v>53</v>
      </c>
      <c r="C47" s="11">
        <v>4314.9994999999999</v>
      </c>
      <c r="D47" s="13">
        <v>4267.3999999999996</v>
      </c>
      <c r="E47" s="13">
        <v>4306.3</v>
      </c>
      <c r="F47" s="13">
        <v>4345.7</v>
      </c>
      <c r="G47" s="33">
        <v>4565.8</v>
      </c>
      <c r="H47" s="3"/>
    </row>
    <row r="48" spans="1:32" ht="15.75" x14ac:dyDescent="0.2">
      <c r="A48" s="8" t="s">
        <v>121</v>
      </c>
      <c r="B48" s="14" t="s">
        <v>54</v>
      </c>
      <c r="C48" s="11">
        <v>13184.196900000001</v>
      </c>
      <c r="D48" s="13">
        <v>12493.7</v>
      </c>
      <c r="E48" s="13">
        <v>12744.8</v>
      </c>
      <c r="F48" s="13">
        <v>12611.6</v>
      </c>
      <c r="G48" s="33">
        <v>13018.2</v>
      </c>
      <c r="H48" s="3"/>
    </row>
    <row r="49" spans="1:8" ht="15.75" x14ac:dyDescent="0.2">
      <c r="A49" s="8" t="s">
        <v>165</v>
      </c>
      <c r="B49" s="14" t="s">
        <v>164</v>
      </c>
      <c r="C49" s="11"/>
      <c r="D49" s="13">
        <v>176.9</v>
      </c>
      <c r="E49" s="13">
        <v>130.30000000000001</v>
      </c>
      <c r="F49" s="13">
        <v>121.3</v>
      </c>
      <c r="G49" s="33">
        <v>122.6</v>
      </c>
      <c r="H49" s="3"/>
    </row>
    <row r="50" spans="1:8" ht="15.75" x14ac:dyDescent="0.2">
      <c r="A50" s="8" t="s">
        <v>122</v>
      </c>
      <c r="B50" s="14" t="s">
        <v>163</v>
      </c>
      <c r="C50" s="11">
        <v>2489.0010000000002</v>
      </c>
      <c r="D50" s="13">
        <v>2460.8000000000002</v>
      </c>
      <c r="E50" s="13">
        <v>2450.5</v>
      </c>
      <c r="F50" s="13">
        <v>2460.1</v>
      </c>
      <c r="G50" s="33">
        <v>2502.5</v>
      </c>
      <c r="H50" s="3"/>
    </row>
    <row r="51" spans="1:8" ht="31.5" x14ac:dyDescent="0.2">
      <c r="A51" s="8" t="s">
        <v>123</v>
      </c>
      <c r="B51" s="14" t="s">
        <v>55</v>
      </c>
      <c r="C51" s="11">
        <v>119.6016</v>
      </c>
      <c r="D51" s="13">
        <v>131.9</v>
      </c>
      <c r="E51" s="13">
        <v>121.4</v>
      </c>
      <c r="F51" s="13">
        <v>121.6</v>
      </c>
      <c r="G51" s="33">
        <v>123.5</v>
      </c>
      <c r="H51" s="3"/>
    </row>
    <row r="52" spans="1:8" ht="15.75" x14ac:dyDescent="0.2">
      <c r="A52" s="8" t="s">
        <v>158</v>
      </c>
      <c r="B52" s="14" t="s">
        <v>56</v>
      </c>
      <c r="C52" s="11">
        <v>578.53689999999995</v>
      </c>
      <c r="D52" s="13">
        <v>517</v>
      </c>
      <c r="E52" s="13">
        <v>600.4</v>
      </c>
      <c r="F52" s="13">
        <v>615.5</v>
      </c>
      <c r="G52" s="33">
        <v>630.9</v>
      </c>
      <c r="H52" s="3"/>
    </row>
    <row r="53" spans="1:8" ht="15.75" x14ac:dyDescent="0.2">
      <c r="A53" s="8" t="s">
        <v>124</v>
      </c>
      <c r="B53" s="14" t="s">
        <v>57</v>
      </c>
      <c r="C53" s="11">
        <v>240.94059999999999</v>
      </c>
      <c r="D53" s="13">
        <v>280.3</v>
      </c>
      <c r="E53" s="13">
        <v>208.2</v>
      </c>
      <c r="F53" s="13">
        <v>213.4</v>
      </c>
      <c r="G53" s="33">
        <v>213.7</v>
      </c>
      <c r="H53" s="3"/>
    </row>
    <row r="54" spans="1:8" ht="15.75" x14ac:dyDescent="0.25">
      <c r="A54" s="18" t="s">
        <v>10</v>
      </c>
      <c r="B54" s="21" t="s">
        <v>58</v>
      </c>
      <c r="C54" s="22">
        <v>878.59249999999997</v>
      </c>
      <c r="D54" s="22">
        <v>1204.4000000000001</v>
      </c>
      <c r="E54" s="22">
        <f t="shared" ref="E54:G54" si="7">E55+E56</f>
        <v>1019.1</v>
      </c>
      <c r="F54" s="22">
        <f t="shared" si="7"/>
        <v>1051.7</v>
      </c>
      <c r="G54" s="22">
        <f t="shared" si="7"/>
        <v>1046.5999999999999</v>
      </c>
      <c r="H54" s="3"/>
    </row>
    <row r="55" spans="1:8" ht="15.75" x14ac:dyDescent="0.25">
      <c r="A55" s="8" t="s">
        <v>125</v>
      </c>
      <c r="B55" s="14" t="s">
        <v>59</v>
      </c>
      <c r="C55" s="11">
        <v>846.60609999999997</v>
      </c>
      <c r="D55" s="12">
        <v>1171.7</v>
      </c>
      <c r="E55" s="12">
        <v>986.5</v>
      </c>
      <c r="F55" s="12">
        <v>1018</v>
      </c>
      <c r="G55" s="34">
        <v>1011.8</v>
      </c>
      <c r="H55" s="3"/>
    </row>
    <row r="56" spans="1:8" ht="31.5" x14ac:dyDescent="0.2">
      <c r="A56" s="8" t="s">
        <v>126</v>
      </c>
      <c r="B56" s="14" t="s">
        <v>60</v>
      </c>
      <c r="C56" s="11">
        <v>31.9864</v>
      </c>
      <c r="D56" s="11">
        <v>32.700000000000003</v>
      </c>
      <c r="E56" s="28">
        <v>32.6</v>
      </c>
      <c r="F56" s="28">
        <v>33.700000000000003</v>
      </c>
      <c r="G56" s="28">
        <v>34.799999999999997</v>
      </c>
      <c r="H56" s="3"/>
    </row>
    <row r="57" spans="1:8" ht="15.75" x14ac:dyDescent="0.2">
      <c r="A57" s="18" t="s">
        <v>11</v>
      </c>
      <c r="B57" s="21" t="s">
        <v>61</v>
      </c>
      <c r="C57" s="20">
        <v>14015.551800000001</v>
      </c>
      <c r="D57" s="20">
        <f t="shared" ref="D57:G57" si="8">D58+D59+D60+D61+D62+D63+D64</f>
        <v>3836</v>
      </c>
      <c r="E57" s="20">
        <f t="shared" si="8"/>
        <v>3854.0999999999995</v>
      </c>
      <c r="F57" s="20">
        <f t="shared" si="8"/>
        <v>3949.4999999999991</v>
      </c>
      <c r="G57" s="20">
        <f t="shared" si="8"/>
        <v>4169.3</v>
      </c>
      <c r="H57" s="3"/>
    </row>
    <row r="58" spans="1:8" ht="15.75" x14ac:dyDescent="0.2">
      <c r="A58" s="8" t="s">
        <v>127</v>
      </c>
      <c r="B58" s="14" t="s">
        <v>62</v>
      </c>
      <c r="C58" s="11">
        <v>1889.2036000000001</v>
      </c>
      <c r="D58" s="13">
        <v>1894.8</v>
      </c>
      <c r="E58" s="13">
        <v>2236.6999999999998</v>
      </c>
      <c r="F58" s="13">
        <v>2314.6999999999998</v>
      </c>
      <c r="G58" s="33">
        <v>2324.4</v>
      </c>
      <c r="H58" s="3"/>
    </row>
    <row r="59" spans="1:8" ht="15.75" x14ac:dyDescent="0.2">
      <c r="A59" s="8" t="s">
        <v>128</v>
      </c>
      <c r="B59" s="14" t="s">
        <v>63</v>
      </c>
      <c r="C59" s="11">
        <v>79.194500000000005</v>
      </c>
      <c r="D59" s="13">
        <v>82.7</v>
      </c>
      <c r="E59" s="13">
        <v>87.7</v>
      </c>
      <c r="F59" s="13">
        <v>89</v>
      </c>
      <c r="G59" s="33">
        <v>89.4</v>
      </c>
      <c r="H59" s="3"/>
    </row>
    <row r="60" spans="1:8" ht="15.75" x14ac:dyDescent="0.2">
      <c r="A60" s="8" t="s">
        <v>129</v>
      </c>
      <c r="B60" s="14" t="s">
        <v>64</v>
      </c>
      <c r="C60" s="11">
        <v>33.106000000000002</v>
      </c>
      <c r="D60" s="13">
        <v>35</v>
      </c>
      <c r="E60" s="13">
        <v>49.7</v>
      </c>
      <c r="F60" s="13">
        <v>50.2</v>
      </c>
      <c r="G60" s="33">
        <v>50.5</v>
      </c>
      <c r="H60" s="3"/>
    </row>
    <row r="61" spans="1:8" ht="15.75" x14ac:dyDescent="0.2">
      <c r="A61" s="8" t="s">
        <v>130</v>
      </c>
      <c r="B61" s="14" t="s">
        <v>65</v>
      </c>
      <c r="C61" s="11">
        <v>70.093500000000006</v>
      </c>
      <c r="D61" s="13">
        <v>71.900000000000006</v>
      </c>
      <c r="E61" s="13">
        <v>78.2</v>
      </c>
      <c r="F61" s="13">
        <v>80.2</v>
      </c>
      <c r="G61" s="33">
        <v>80.599999999999994</v>
      </c>
      <c r="H61" s="3"/>
    </row>
    <row r="62" spans="1:8" ht="31.5" x14ac:dyDescent="0.2">
      <c r="A62" s="8" t="s">
        <v>131</v>
      </c>
      <c r="B62" s="14" t="s">
        <v>66</v>
      </c>
      <c r="C62" s="11">
        <v>123.62260000000001</v>
      </c>
      <c r="D62" s="13">
        <v>123.7</v>
      </c>
      <c r="E62" s="13">
        <v>143.4</v>
      </c>
      <c r="F62" s="13">
        <v>148.19999999999999</v>
      </c>
      <c r="G62" s="33">
        <v>148.80000000000001</v>
      </c>
      <c r="H62" s="3"/>
    </row>
    <row r="63" spans="1:8" ht="15.75" x14ac:dyDescent="0.2">
      <c r="A63" s="8" t="s">
        <v>132</v>
      </c>
      <c r="B63" s="14" t="s">
        <v>67</v>
      </c>
      <c r="C63" s="11">
        <v>5.8401000000000005</v>
      </c>
      <c r="D63" s="13">
        <v>5.9</v>
      </c>
      <c r="E63" s="13">
        <v>6</v>
      </c>
      <c r="F63" s="13">
        <v>6</v>
      </c>
      <c r="G63" s="33">
        <v>6.1</v>
      </c>
      <c r="H63" s="3"/>
    </row>
    <row r="64" spans="1:8" ht="15.75" x14ac:dyDescent="0.2">
      <c r="A64" s="8" t="s">
        <v>133</v>
      </c>
      <c r="B64" s="14" t="s">
        <v>68</v>
      </c>
      <c r="C64" s="28">
        <v>11814.4915</v>
      </c>
      <c r="D64" s="13">
        <v>1622</v>
      </c>
      <c r="E64" s="13">
        <v>1252.4000000000001</v>
      </c>
      <c r="F64" s="13">
        <v>1261.2</v>
      </c>
      <c r="G64" s="33">
        <v>1469.5</v>
      </c>
      <c r="H64" s="36"/>
    </row>
    <row r="65" spans="1:8" ht="15.75" x14ac:dyDescent="0.2">
      <c r="A65" s="18" t="s">
        <v>6</v>
      </c>
      <c r="B65" s="21" t="s">
        <v>69</v>
      </c>
      <c r="C65" s="20">
        <v>18369.4863</v>
      </c>
      <c r="D65" s="20">
        <f t="shared" ref="D65:G65" si="9">D66+D67+D68+D69+D70</f>
        <v>28196.6</v>
      </c>
      <c r="E65" s="20">
        <f t="shared" si="9"/>
        <v>29231</v>
      </c>
      <c r="F65" s="20">
        <f t="shared" si="9"/>
        <v>29418.3</v>
      </c>
      <c r="G65" s="20">
        <f t="shared" si="9"/>
        <v>29708.800000000003</v>
      </c>
      <c r="H65" s="3"/>
    </row>
    <row r="66" spans="1:8" ht="15.75" x14ac:dyDescent="0.2">
      <c r="A66" s="8" t="s">
        <v>145</v>
      </c>
      <c r="B66" s="14" t="s">
        <v>70</v>
      </c>
      <c r="C66" s="11">
        <v>72.1952</v>
      </c>
      <c r="D66" s="13">
        <v>109.8</v>
      </c>
      <c r="E66" s="13">
        <v>113.4</v>
      </c>
      <c r="F66" s="13">
        <v>117.4</v>
      </c>
      <c r="G66" s="33">
        <v>118</v>
      </c>
      <c r="H66" s="3"/>
    </row>
    <row r="67" spans="1:8" ht="15.75" x14ac:dyDescent="0.2">
      <c r="A67" s="8" t="s">
        <v>146</v>
      </c>
      <c r="B67" s="14" t="s">
        <v>71</v>
      </c>
      <c r="C67" s="11">
        <v>3508.6089999999999</v>
      </c>
      <c r="D67" s="13">
        <v>3671.8</v>
      </c>
      <c r="E67" s="13">
        <v>4526.8999999999996</v>
      </c>
      <c r="F67" s="13">
        <v>4721</v>
      </c>
      <c r="G67" s="33">
        <v>4878.1000000000004</v>
      </c>
      <c r="H67" s="3"/>
    </row>
    <row r="68" spans="1:8" ht="15.75" x14ac:dyDescent="0.2">
      <c r="A68" s="8" t="s">
        <v>147</v>
      </c>
      <c r="B68" s="14" t="s">
        <v>72</v>
      </c>
      <c r="C68" s="28">
        <v>11496.034299999999</v>
      </c>
      <c r="D68" s="13">
        <v>21109.9</v>
      </c>
      <c r="E68" s="13">
        <v>21516.9</v>
      </c>
      <c r="F68" s="13">
        <v>21475.200000000001</v>
      </c>
      <c r="G68" s="33">
        <v>21512.2</v>
      </c>
      <c r="H68" s="3"/>
    </row>
    <row r="69" spans="1:8" ht="15.75" x14ac:dyDescent="0.2">
      <c r="A69" s="8" t="s">
        <v>148</v>
      </c>
      <c r="B69" s="14" t="s">
        <v>73</v>
      </c>
      <c r="C69" s="11">
        <v>2424.0842000000002</v>
      </c>
      <c r="D69" s="13">
        <v>2409.8000000000002</v>
      </c>
      <c r="E69" s="13">
        <v>2116.3000000000002</v>
      </c>
      <c r="F69" s="13">
        <v>2152.9</v>
      </c>
      <c r="G69" s="33">
        <v>2225.1</v>
      </c>
      <c r="H69" s="3"/>
    </row>
    <row r="70" spans="1:8" ht="15.75" x14ac:dyDescent="0.2">
      <c r="A70" s="8" t="s">
        <v>149</v>
      </c>
      <c r="B70" s="14" t="s">
        <v>74</v>
      </c>
      <c r="C70" s="11">
        <v>868.56359999999995</v>
      </c>
      <c r="D70" s="13">
        <v>895.3</v>
      </c>
      <c r="E70" s="13">
        <v>957.5</v>
      </c>
      <c r="F70" s="13">
        <v>951.8</v>
      </c>
      <c r="G70" s="33">
        <v>975.4</v>
      </c>
      <c r="H70" s="3"/>
    </row>
    <row r="71" spans="1:8" ht="15.75" x14ac:dyDescent="0.2">
      <c r="A71" s="18" t="s">
        <v>12</v>
      </c>
      <c r="B71" s="21" t="s">
        <v>75</v>
      </c>
      <c r="C71" s="20">
        <v>580.17449999999997</v>
      </c>
      <c r="D71" s="20">
        <v>954.6</v>
      </c>
      <c r="E71" s="20">
        <f t="shared" ref="E71:G71" si="10">E72+E73+E74+E75</f>
        <v>915.09999999999991</v>
      </c>
      <c r="F71" s="20">
        <f t="shared" si="10"/>
        <v>826.9</v>
      </c>
      <c r="G71" s="20">
        <f t="shared" si="10"/>
        <v>1094.8999999999999</v>
      </c>
      <c r="H71" s="3"/>
    </row>
    <row r="72" spans="1:8" ht="15.75" x14ac:dyDescent="0.2">
      <c r="A72" s="8" t="s">
        <v>144</v>
      </c>
      <c r="B72" s="14" t="s">
        <v>76</v>
      </c>
      <c r="C72" s="11">
        <v>215.78820000000002</v>
      </c>
      <c r="D72" s="13">
        <v>439.7</v>
      </c>
      <c r="E72" s="13">
        <v>479.1</v>
      </c>
      <c r="F72" s="13">
        <v>475.2</v>
      </c>
      <c r="G72" s="33">
        <v>486.6</v>
      </c>
      <c r="H72" s="3"/>
    </row>
    <row r="73" spans="1:8" ht="15.75" x14ac:dyDescent="0.2">
      <c r="A73" s="8" t="s">
        <v>143</v>
      </c>
      <c r="B73" s="14" t="s">
        <v>77</v>
      </c>
      <c r="C73" s="11">
        <v>76.127300000000005</v>
      </c>
      <c r="D73" s="13">
        <v>195.8</v>
      </c>
      <c r="E73" s="13">
        <v>149.9</v>
      </c>
      <c r="F73" s="13">
        <v>63.1</v>
      </c>
      <c r="G73" s="33">
        <v>317.2</v>
      </c>
      <c r="H73" s="3"/>
    </row>
    <row r="74" spans="1:8" ht="15.75" x14ac:dyDescent="0.2">
      <c r="A74" s="8" t="s">
        <v>142</v>
      </c>
      <c r="B74" s="14" t="s">
        <v>78</v>
      </c>
      <c r="C74" s="11">
        <v>268.3014</v>
      </c>
      <c r="D74" s="13">
        <v>298.89999999999998</v>
      </c>
      <c r="E74" s="13">
        <v>265.8</v>
      </c>
      <c r="F74" s="13">
        <v>267.60000000000002</v>
      </c>
      <c r="G74" s="33">
        <v>269.39999999999998</v>
      </c>
      <c r="H74" s="3"/>
    </row>
    <row r="75" spans="1:8" ht="31.5" x14ac:dyDescent="0.2">
      <c r="A75" s="8" t="s">
        <v>141</v>
      </c>
      <c r="B75" s="14" t="s">
        <v>79</v>
      </c>
      <c r="C75" s="11">
        <v>19.957599999999999</v>
      </c>
      <c r="D75" s="13">
        <v>20.2</v>
      </c>
      <c r="E75" s="13">
        <v>20.3</v>
      </c>
      <c r="F75" s="13">
        <v>21</v>
      </c>
      <c r="G75" s="33">
        <v>21.7</v>
      </c>
      <c r="H75" s="3"/>
    </row>
    <row r="76" spans="1:8" ht="15.75" x14ac:dyDescent="0.2">
      <c r="A76" s="18" t="s">
        <v>13</v>
      </c>
      <c r="B76" s="21" t="s">
        <v>80</v>
      </c>
      <c r="C76" s="20">
        <v>88.893000000000001</v>
      </c>
      <c r="D76" s="20">
        <v>51.5</v>
      </c>
      <c r="E76" s="20">
        <f t="shared" ref="E76:G76" si="11">E77+E78+E79</f>
        <v>43.199999999999996</v>
      </c>
      <c r="F76" s="20">
        <f t="shared" si="11"/>
        <v>44.4</v>
      </c>
      <c r="G76" s="20">
        <f t="shared" si="11"/>
        <v>45.8</v>
      </c>
      <c r="H76" s="3"/>
    </row>
    <row r="77" spans="1:8" ht="15.75" x14ac:dyDescent="0.2">
      <c r="A77" s="8" t="s">
        <v>140</v>
      </c>
      <c r="B77" s="14" t="s">
        <v>81</v>
      </c>
      <c r="C77" s="11">
        <v>39.800899999999999</v>
      </c>
      <c r="D77" s="13">
        <v>10.4</v>
      </c>
      <c r="E77" s="13">
        <v>8.1999999999999993</v>
      </c>
      <c r="F77" s="13">
        <v>8.1999999999999993</v>
      </c>
      <c r="G77" s="33">
        <v>8.1999999999999993</v>
      </c>
      <c r="H77" s="3"/>
    </row>
    <row r="78" spans="1:8" ht="15.75" x14ac:dyDescent="0.2">
      <c r="A78" s="8" t="s">
        <v>139</v>
      </c>
      <c r="B78" s="14" t="s">
        <v>82</v>
      </c>
      <c r="C78" s="11">
        <v>28.546299999999999</v>
      </c>
      <c r="D78" s="13">
        <v>18.3</v>
      </c>
      <c r="E78" s="13">
        <v>11.6</v>
      </c>
      <c r="F78" s="13">
        <v>14.5</v>
      </c>
      <c r="G78" s="33">
        <v>15.3</v>
      </c>
      <c r="H78" s="3"/>
    </row>
    <row r="79" spans="1:8" ht="31.5" x14ac:dyDescent="0.2">
      <c r="A79" s="8" t="s">
        <v>138</v>
      </c>
      <c r="B79" s="14" t="s">
        <v>83</v>
      </c>
      <c r="C79" s="11">
        <v>20.5458</v>
      </c>
      <c r="D79" s="13">
        <v>22.8</v>
      </c>
      <c r="E79" s="13">
        <v>23.4</v>
      </c>
      <c r="F79" s="13">
        <v>21.7</v>
      </c>
      <c r="G79" s="33">
        <v>22.3</v>
      </c>
      <c r="H79" s="3"/>
    </row>
    <row r="80" spans="1:8" ht="15.75" x14ac:dyDescent="0.2">
      <c r="A80" s="18" t="s">
        <v>14</v>
      </c>
      <c r="B80" s="21" t="s">
        <v>84</v>
      </c>
      <c r="C80" s="20">
        <v>2897.355</v>
      </c>
      <c r="D80" s="20">
        <v>2996.6</v>
      </c>
      <c r="E80" s="20">
        <f t="shared" ref="E80:G80" si="12">E81</f>
        <v>3643.2</v>
      </c>
      <c r="F80" s="20">
        <f t="shared" si="12"/>
        <v>3643.2</v>
      </c>
      <c r="G80" s="20">
        <f t="shared" si="12"/>
        <v>3643.2</v>
      </c>
      <c r="H80" s="3"/>
    </row>
    <row r="81" spans="1:8" ht="31.5" x14ac:dyDescent="0.2">
      <c r="A81" s="8" t="s">
        <v>137</v>
      </c>
      <c r="B81" s="14" t="s">
        <v>85</v>
      </c>
      <c r="C81" s="11">
        <v>2897.355</v>
      </c>
      <c r="D81" s="13">
        <v>2996.6</v>
      </c>
      <c r="E81" s="13">
        <v>3643.2</v>
      </c>
      <c r="F81" s="13">
        <v>3643.2</v>
      </c>
      <c r="G81" s="33">
        <v>3643.2</v>
      </c>
      <c r="H81" s="3"/>
    </row>
    <row r="82" spans="1:8" ht="31.5" x14ac:dyDescent="0.2">
      <c r="A82" s="18" t="s">
        <v>15</v>
      </c>
      <c r="B82" s="21" t="s">
        <v>86</v>
      </c>
      <c r="C82" s="20">
        <v>2961.2829000000002</v>
      </c>
      <c r="D82" s="20">
        <f t="shared" ref="D82:G82" si="13">D83+D84+D85</f>
        <v>4763.3999999999996</v>
      </c>
      <c r="E82" s="20">
        <f t="shared" si="13"/>
        <v>3825</v>
      </c>
      <c r="F82" s="20">
        <f t="shared" si="13"/>
        <v>3015</v>
      </c>
      <c r="G82" s="20">
        <f t="shared" si="13"/>
        <v>3141.5</v>
      </c>
      <c r="H82" s="3"/>
    </row>
    <row r="83" spans="1:8" ht="47.25" x14ac:dyDescent="0.2">
      <c r="A83" s="8" t="s">
        <v>136</v>
      </c>
      <c r="B83" s="14" t="s">
        <v>87</v>
      </c>
      <c r="C83" s="11">
        <v>2216.6447000000003</v>
      </c>
      <c r="D83" s="13">
        <v>2395.6</v>
      </c>
      <c r="E83" s="13">
        <v>2898.7</v>
      </c>
      <c r="F83" s="13">
        <v>2852.1</v>
      </c>
      <c r="G83" s="13">
        <v>2976.9</v>
      </c>
      <c r="H83" s="3"/>
    </row>
    <row r="84" spans="1:8" ht="15.75" x14ac:dyDescent="0.2">
      <c r="A84" s="8" t="s">
        <v>135</v>
      </c>
      <c r="B84" s="14" t="s">
        <v>88</v>
      </c>
      <c r="C84" s="11">
        <v>675.90290000000005</v>
      </c>
      <c r="D84" s="13">
        <v>380.5</v>
      </c>
      <c r="E84" s="13">
        <v>288.5</v>
      </c>
      <c r="F84" s="13">
        <v>87.3</v>
      </c>
      <c r="G84" s="33">
        <v>86.2</v>
      </c>
      <c r="H84" s="3"/>
    </row>
    <row r="85" spans="1:8" ht="31.5" x14ac:dyDescent="0.2">
      <c r="A85" s="8" t="s">
        <v>134</v>
      </c>
      <c r="B85" s="14" t="s">
        <v>89</v>
      </c>
      <c r="C85" s="11">
        <v>68.735300000000009</v>
      </c>
      <c r="D85" s="13">
        <v>1987.3</v>
      </c>
      <c r="E85" s="13">
        <v>637.79999999999995</v>
      </c>
      <c r="F85" s="13">
        <v>75.599999999999994</v>
      </c>
      <c r="G85" s="33">
        <v>78.400000000000006</v>
      </c>
      <c r="H85" s="3"/>
    </row>
    <row r="86" spans="1:8" ht="15.75" x14ac:dyDescent="0.2">
      <c r="A86" s="23" t="s">
        <v>9</v>
      </c>
      <c r="B86" s="24"/>
      <c r="C86" s="25">
        <v>77448.175799999997</v>
      </c>
      <c r="D86" s="25">
        <f>SUM(D7+D18+D21+D26+D37+D42+D46+D54+D57+D65+D71+D76+D80+D82)</f>
        <v>82779.400000000009</v>
      </c>
      <c r="E86" s="35">
        <f>SUM(E7+E18+E21+E26+E37+E42+E46+E54+E57+E65+E71+E76+E80+E82)</f>
        <v>77710.600000000006</v>
      </c>
      <c r="F86" s="35">
        <f>SUM(F7+F18+F21+F26+F37+F42+F46+F54+F57+F65+F71+F76+F80+F82)</f>
        <v>78654.599999999977</v>
      </c>
      <c r="G86" s="35">
        <f>SUM(G7+G18+G21+G26+G37+G42+G46+G54+G57+G65+G71+G76+G80+G82)</f>
        <v>83189.600000000006</v>
      </c>
      <c r="H86" s="3"/>
    </row>
  </sheetData>
  <mergeCells count="6">
    <mergeCell ref="A1:G1"/>
    <mergeCell ref="A4:A5"/>
    <mergeCell ref="B4:B5"/>
    <mergeCell ref="C4:C5"/>
    <mergeCell ref="E4:G4"/>
    <mergeCell ref="D4:D5"/>
  </mergeCells>
  <pageMargins left="0.31496062992125984" right="0.31496062992125984" top="0.55118110236220474" bottom="0.59055118110236227" header="0.59055118110236227" footer="0.51181102362204722"/>
  <pageSetup paperSize="9" scale="72" fitToHeight="0" orientation="portrait" r:id="rId1"/>
  <headerFooter alignWithMargins="0"/>
  <rowBreaks count="1" manualBreakCount="1"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 бюдж (+рез фонд зп)</vt:lpstr>
      <vt:lpstr>'Расходы обл бюдж (+рез фонд зп)'!Заголовки_для_печати</vt:lpstr>
      <vt:lpstr>'Расходы обл бюдж (+рез фонд зп)'!Область_печати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Потапова Анна Юрьевна</cp:lastModifiedBy>
  <cp:lastPrinted>2017-10-10T12:44:22Z</cp:lastPrinted>
  <dcterms:created xsi:type="dcterms:W3CDTF">2009-04-17T07:03:32Z</dcterms:created>
  <dcterms:modified xsi:type="dcterms:W3CDTF">2017-10-10T12:45:33Z</dcterms:modified>
</cp:coreProperties>
</file>